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Excel\"/>
    </mc:Choice>
  </mc:AlternateContent>
  <xr:revisionPtr revIDLastSave="0" documentId="13_ncr:1_{56E2E39C-ADB4-4735-AEAF-4481E2D4E274}" xr6:coauthVersionLast="47" xr6:coauthVersionMax="47" xr10:uidLastSave="{00000000-0000-0000-0000-000000000000}"/>
  <bookViews>
    <workbookView xWindow="-108" yWindow="-108" windowWidth="23256" windowHeight="12456" tabRatio="519" xr2:uid="{4CC219AC-8585-4097-AD8A-B3B7F469224E}"/>
  </bookViews>
  <sheets>
    <sheet name="Transom (V105,V210,V420)" sheetId="1" r:id="rId1"/>
    <sheet name="Custom Storage Tank" sheetId="7" state="hidden" r:id="rId2"/>
    <sheet name="Custom Climate Data" sheetId="6" r:id="rId3"/>
    <sheet name="Climate Data" sheetId="3" state="hidden" r:id="rId4"/>
    <sheet name="phius_monthly climate data" sheetId="5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">#REF!</definedName>
    <definedName name="_xlnm._FilterDatabase" localSheetId="3" hidden="1">'Climate Data'!$O$1:$O$1084</definedName>
    <definedName name="_R1" localSheetId="4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4">'[1]Fastener Correction'!#REF!</definedName>
    <definedName name="Af">'[2]Fastener Correction'!#REF!</definedName>
    <definedName name="Ar" localSheetId="4">'[3]Fastener Correction'!#REF!</definedName>
    <definedName name="Ar">'[3]Fastener Correction'!#REF!</definedName>
    <definedName name="B0">#REF!</definedName>
    <definedName name="B2_">#REF!</definedName>
    <definedName name="d0" localSheetId="4">'[1]Fastener Correction'!#REF!</definedName>
    <definedName name="d0">'[2]Fastener Correction'!#REF!</definedName>
    <definedName name="d1_" localSheetId="4">'[1]Fastener Correction'!#REF!</definedName>
    <definedName name="d1_">'[2]Fastener Correction'!#REF!</definedName>
    <definedName name="ef" localSheetId="4">'[1]Fastener Correction'!#REF!</definedName>
    <definedName name="ef">'[4]Fastener Correction'!#REF!</definedName>
    <definedName name="Fensterdaten" localSheetId="4">#REF!</definedName>
    <definedName name="Fensterdaten">#REF!</definedName>
    <definedName name="lmf" localSheetId="4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4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4">'[1]Fastener Correction'!#REF!</definedName>
    <definedName name="nf">'[2]Fastener Correction'!#REF!</definedName>
    <definedName name="re" localSheetId="4">'[3]Fastener Correction'!#REF!</definedName>
    <definedName name="re">'[3]Fastener Correction'!#REF!</definedName>
    <definedName name="Rooms" localSheetId="4">[1]!Room_Type[Room Type]</definedName>
    <definedName name="Rooms">#REF!</definedName>
    <definedName name="RTh" localSheetId="4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4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F20" i="1" l="1"/>
  <c r="E20" i="1"/>
  <c r="C20" i="1"/>
  <c r="B13" i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F73" i="5" l="1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16" i="1"/>
  <c r="AE3" i="3"/>
  <c r="G16" i="1"/>
  <c r="AD3" i="3"/>
  <c r="F16" i="1"/>
  <c r="AB3" i="3"/>
  <c r="D16" i="1"/>
  <c r="AL3" i="3"/>
  <c r="N16" i="1"/>
  <c r="AJ3" i="3"/>
  <c r="L16" i="1"/>
  <c r="AI3" i="3"/>
  <c r="K16" i="1"/>
  <c r="AH3" i="3"/>
  <c r="J16" i="1"/>
  <c r="AK3" i="3"/>
  <c r="M16" i="1"/>
  <c r="AG3" i="3"/>
  <c r="I16" i="1"/>
  <c r="AA3" i="3"/>
  <c r="C16" i="1"/>
  <c r="AF3" i="3"/>
  <c r="H16" i="1"/>
  <c r="N17" i="1" l="1"/>
  <c r="I17" i="1"/>
  <c r="M17" i="1"/>
  <c r="J17" i="1"/>
  <c r="K17" i="1"/>
  <c r="L17" i="1"/>
  <c r="D17" i="1"/>
  <c r="F17" i="1"/>
  <c r="H17" i="1"/>
  <c r="G17" i="1"/>
  <c r="C17" i="1"/>
  <c r="E17" i="1"/>
  <c r="D10" i="1" l="1"/>
  <c r="D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<sst xmlns="http://schemas.openxmlformats.org/spreadsheetml/2006/main" count="5831" uniqueCount="1273">
  <si>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</si>
  <si>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</si>
  <si>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</si>
  <si>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</si>
  <si>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</si>
  <si>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</si>
  <si>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</si>
  <si>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</si>
  <si>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</si>
  <si>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</si>
  <si>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</si>
  <si>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</si>
  <si>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</si>
  <si>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</si>
  <si>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</si>
  <si>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</si>
  <si>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</si>
  <si>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</si>
  <si>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</si>
  <si>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</si>
  <si>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</si>
  <si>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</si>
  <si>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</si>
  <si>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</si>
  <si>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</si>
  <si>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</si>
  <si>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</si>
  <si>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</si>
  <si>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</si>
  <si>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</si>
  <si>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</si>
  <si>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</si>
  <si>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</si>
  <si>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</si>
  <si>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</si>
  <si>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</si>
  <si>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</si>
  <si>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</si>
  <si>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</si>
  <si>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</si>
  <si>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</si>
  <si>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</si>
  <si>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</si>
  <si>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</si>
  <si>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</si>
  <si>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</si>
  <si>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</si>
  <si>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</si>
  <si>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</si>
  <si>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</si>
  <si>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</si>
  <si>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</si>
  <si>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</si>
  <si>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</si>
  <si>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</si>
  <si>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</si>
  <si>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</si>
  <si>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</si>
  <si>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</si>
  <si>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</si>
  <si>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</si>
  <si>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</si>
  <si>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</si>
  <si>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</si>
  <si>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</si>
  <si>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</si>
  <si>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</si>
  <si>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</si>
  <si>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</si>
  <si>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</si>
  <si>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</si>
  <si>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</si>
  <si>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</si>
  <si>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</si>
  <si>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</si>
  <si>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</si>
  <si>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</si>
  <si>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</si>
  <si>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</si>
  <si>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</si>
  <si>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</si>
  <si>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</si>
  <si>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</si>
  <si>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</si>
  <si>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</si>
  <si>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</si>
  <si>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</si>
  <si>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</si>
  <si>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</si>
  <si>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</si>
  <si>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</si>
  <si>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</si>
  <si>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</si>
  <si>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</si>
  <si>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</si>
  <si>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</si>
  <si>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</si>
  <si>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</si>
  <si>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</si>
  <si>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</si>
  <si>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</si>
  <si>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</si>
  <si>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</si>
  <si>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</si>
  <si>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</si>
  <si>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</si>
  <si>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</si>
  <si>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</si>
  <si>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</si>
  <si>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</si>
  <si>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</si>
  <si>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</si>
  <si>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</si>
  <si>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</si>
  <si>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</si>
  <si>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</si>
  <si>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</si>
  <si>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</si>
  <si>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</si>
  <si>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</si>
  <si>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</si>
  <si>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</si>
  <si>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</si>
  <si>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</si>
  <si>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</si>
  <si>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</si>
  <si>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</si>
  <si>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</si>
  <si>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</si>
  <si>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</si>
  <si>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</si>
  <si>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</si>
  <si>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</si>
  <si>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</si>
  <si>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</si>
  <si>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</si>
  <si>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</si>
  <si>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</si>
  <si>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</si>
  <si>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</si>
  <si>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</si>
  <si>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</si>
  <si>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</si>
  <si>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</si>
  <si>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</si>
  <si>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</si>
  <si>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</si>
  <si>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</si>
  <si>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</si>
  <si>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</si>
  <si>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</si>
  <si>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</si>
  <si>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</si>
  <si>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</si>
  <si>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</si>
  <si>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</si>
  <si>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</si>
  <si>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</si>
  <si>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</si>
  <si>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</si>
  <si>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</si>
  <si>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</si>
  <si>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</si>
  <si>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</si>
  <si>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</si>
  <si>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</si>
  <si>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</si>
  <si>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</si>
  <si>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</si>
  <si>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</si>
  <si>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</si>
  <si>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</si>
  <si>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</si>
  <si>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</si>
  <si>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</si>
  <si>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</si>
  <si>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</si>
  <si>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</si>
  <si>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</si>
  <si>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</si>
  <si>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</si>
  <si>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</si>
  <si>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</si>
  <si>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</si>
  <si>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</si>
  <si>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</si>
  <si>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</si>
  <si>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</si>
  <si>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</si>
  <si>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</si>
  <si>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</si>
  <si>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</si>
  <si>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</si>
  <si>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</si>
  <si>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</si>
  <si>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</si>
  <si>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</si>
  <si>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</si>
  <si>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</si>
  <si>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</si>
  <si>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</si>
  <si>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</si>
  <si>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</si>
  <si>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</si>
  <si>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</si>
  <si>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</si>
  <si>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</si>
  <si>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</si>
  <si>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</si>
  <si>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</si>
  <si>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</si>
  <si>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</si>
  <si>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</si>
  <si>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</si>
  <si>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</si>
  <si>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</si>
  <si>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</si>
  <si>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</si>
  <si>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</si>
  <si>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</si>
  <si>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</si>
  <si>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</si>
  <si>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</si>
  <si>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</si>
  <si>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</si>
  <si>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</si>
  <si>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</si>
  <si>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</si>
  <si>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</si>
  <si>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</si>
  <si>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</si>
  <si>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</si>
  <si>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</si>
  <si>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</si>
  <si>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</si>
  <si>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</si>
  <si>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</si>
  <si>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</si>
  <si>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</si>
  <si>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</si>
  <si>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</si>
  <si>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</si>
  <si>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</si>
  <si>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</si>
  <si>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</si>
  <si>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</si>
  <si>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</si>
  <si>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</si>
  <si>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</si>
  <si>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</si>
  <si>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</si>
  <si>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</si>
  <si>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</si>
  <si>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</si>
  <si>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</si>
  <si>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</si>
  <si>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</si>
  <si>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</si>
  <si>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</si>
  <si>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</si>
  <si>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</si>
  <si>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</si>
  <si>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</si>
  <si>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</si>
  <si>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</si>
  <si>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</si>
  <si>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</si>
  <si>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</si>
  <si>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</si>
  <si>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</si>
  <si>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</si>
  <si>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</si>
  <si>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</si>
  <si>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</si>
  <si>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</si>
  <si>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</si>
  <si>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</si>
  <si>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</si>
  <si>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</si>
  <si>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</si>
  <si>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</si>
  <si>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</si>
  <si>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</si>
  <si>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</si>
  <si>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</si>
  <si>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</si>
  <si>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</si>
  <si>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</si>
  <si>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</si>
  <si>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</si>
  <si>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</si>
  <si>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</si>
  <si>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</si>
  <si>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</si>
  <si>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</si>
  <si>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</si>
  <si>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</si>
  <si>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</si>
  <si>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</si>
  <si>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</si>
  <si>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</si>
  <si>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</si>
  <si>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</si>
  <si>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</si>
  <si>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</si>
  <si>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</si>
  <si>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</si>
  <si>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</si>
  <si>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</si>
  <si>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</si>
  <si>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</si>
  <si>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</si>
  <si>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</si>
  <si>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</si>
  <si>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</si>
  <si>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</si>
  <si>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</si>
  <si>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</si>
  <si>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</si>
  <si>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</si>
  <si>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</si>
  <si>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</si>
  <si>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</si>
  <si>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</si>
  <si>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</si>
  <si>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</si>
  <si>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</si>
  <si>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</si>
  <si>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</si>
  <si>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</si>
  <si>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</si>
  <si>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</si>
  <si>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</si>
  <si>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</si>
  <si>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</si>
  <si>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</si>
  <si>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</si>
  <si>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</si>
  <si>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</si>
  <si>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</si>
  <si>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</si>
  <si>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</si>
  <si>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</si>
  <si>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</si>
  <si>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</si>
  <si>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</si>
  <si>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</si>
  <si>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</si>
  <si>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</si>
  <si>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</si>
  <si>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</si>
  <si>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</si>
  <si>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</si>
  <si>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</si>
  <si>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</si>
  <si>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</si>
  <si>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</si>
  <si>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</si>
  <si>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</si>
  <si>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</si>
  <si>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</si>
  <si>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</si>
  <si>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</si>
  <si>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</si>
  <si>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</si>
  <si>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</si>
  <si>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</si>
  <si>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</si>
  <si>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</si>
  <si>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</si>
  <si>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</si>
  <si>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</si>
  <si>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</si>
  <si>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</si>
  <si>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</si>
  <si>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</si>
  <si>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</si>
  <si>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</si>
  <si>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</si>
  <si>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</si>
  <si>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</si>
  <si>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</si>
  <si>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</si>
  <si>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</si>
  <si>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</si>
  <si>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</si>
  <si>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</si>
  <si>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</si>
  <si>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</si>
  <si>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</si>
  <si>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</si>
  <si>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</si>
  <si>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</si>
  <si>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</si>
  <si>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</si>
  <si>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</si>
  <si>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</si>
  <si>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</si>
  <si>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</si>
  <si>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</si>
  <si>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</si>
  <si>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</si>
  <si>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</si>
  <si>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</si>
  <si>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</si>
  <si>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</si>
  <si>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</si>
  <si>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</si>
  <si>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</si>
  <si>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</si>
  <si>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</si>
  <si>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</si>
  <si>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</si>
  <si>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</si>
  <si>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</si>
  <si>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</si>
  <si>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</si>
  <si>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</si>
  <si>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</si>
  <si>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</si>
  <si>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</si>
  <si>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</si>
  <si>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</si>
  <si>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</si>
  <si>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</si>
  <si>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</si>
  <si>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</si>
  <si>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</si>
  <si>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</si>
  <si>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</si>
  <si>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</si>
  <si>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</si>
  <si>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</si>
  <si>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</si>
  <si>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</si>
  <si>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</si>
  <si>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</si>
  <si>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</si>
  <si>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</si>
  <si>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</si>
  <si>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</si>
  <si>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</si>
  <si>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</si>
  <si>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</si>
  <si>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</si>
  <si>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</si>
  <si>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</si>
  <si>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</si>
  <si>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</si>
  <si>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</si>
  <si>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</si>
  <si>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</si>
  <si>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</si>
  <si>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</si>
  <si>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</si>
  <si>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</si>
  <si>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</si>
  <si>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</si>
  <si>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</si>
  <si>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</si>
  <si>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</si>
  <si>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</si>
  <si>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</si>
  <si>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</si>
  <si>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</si>
  <si>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</si>
  <si>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</si>
  <si>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</si>
  <si>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</si>
  <si>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</si>
  <si>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</si>
  <si>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</si>
  <si>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</si>
  <si>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</si>
  <si>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</si>
  <si>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</si>
  <si>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</si>
  <si>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</si>
  <si>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</si>
  <si>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</si>
  <si>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</si>
  <si>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</si>
  <si>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</si>
  <si>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</si>
  <si>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</si>
  <si>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</si>
  <si>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</si>
  <si>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</si>
  <si>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</si>
  <si>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</si>
  <si>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</si>
  <si>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</si>
  <si>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</si>
  <si>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</si>
  <si>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</si>
  <si>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</si>
  <si>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</si>
  <si>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</si>
  <si>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</si>
  <si>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</si>
  <si>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</si>
  <si>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</si>
  <si>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</si>
  <si>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</si>
  <si>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</si>
  <si>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</si>
  <si>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</si>
  <si>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</si>
  <si>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</si>
  <si>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</si>
  <si>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</si>
  <si>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</si>
  <si>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</si>
  <si>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</si>
  <si>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</si>
  <si>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</si>
  <si>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</si>
  <si>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</si>
  <si>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</si>
  <si>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</si>
  <si>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</si>
  <si>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</si>
  <si>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</si>
  <si>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</si>
  <si>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</si>
  <si>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</si>
  <si>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</si>
  <si>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</si>
  <si>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</si>
  <si>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</si>
  <si>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</si>
  <si>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</si>
  <si>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</si>
  <si>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</si>
  <si>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</si>
  <si>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</si>
  <si>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</si>
  <si>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</si>
  <si>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</si>
  <si>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</si>
  <si>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</si>
  <si>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</si>
  <si>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</si>
  <si>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</si>
  <si>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</si>
  <si>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</si>
  <si>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</si>
  <si>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</si>
  <si>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</si>
  <si>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</si>
  <si>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</si>
  <si>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</si>
  <si>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</si>
  <si>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</si>
  <si>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</si>
  <si>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</si>
  <si>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</si>
  <si>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</si>
  <si>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</si>
  <si>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</si>
  <si>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</si>
  <si>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</si>
  <si>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</si>
  <si>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</si>
  <si>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</si>
  <si>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</si>
  <si>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</si>
  <si>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</si>
  <si>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</si>
  <si>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</si>
  <si>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</si>
  <si>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</si>
  <si>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</si>
  <si>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</si>
  <si>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</si>
  <si>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</si>
  <si>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</si>
  <si>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</si>
  <si>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</si>
  <si>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</si>
  <si>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</si>
  <si>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</si>
  <si>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</si>
  <si>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</si>
  <si>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</si>
  <si>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</si>
  <si>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</si>
  <si>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</si>
  <si>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</si>
  <si>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</si>
  <si>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</si>
  <si>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</si>
  <si>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</si>
  <si>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</si>
  <si>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</si>
  <si>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</si>
  <si>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</si>
  <si>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</si>
  <si>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</si>
  <si>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</si>
  <si>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</si>
  <si>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</si>
  <si>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</si>
  <si>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</si>
  <si>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</si>
  <si>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</si>
  <si>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</si>
  <si>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</si>
  <si>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</si>
  <si>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</si>
  <si>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</si>
  <si>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</si>
  <si>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</si>
  <si>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</si>
  <si>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</si>
  <si>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</si>
  <si>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</si>
  <si>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</si>
  <si>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</si>
  <si>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</si>
  <si>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</si>
  <si>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</si>
  <si>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</si>
  <si>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</si>
  <si>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</si>
  <si>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</si>
  <si>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</si>
  <si>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</si>
  <si>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</si>
  <si>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</si>
  <si>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</si>
  <si>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</si>
  <si>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</si>
  <si>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</si>
  <si>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</si>
  <si>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</si>
  <si>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</si>
  <si>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</si>
  <si>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</si>
  <si>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</si>
  <si>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</si>
  <si>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</si>
  <si>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</si>
  <si>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</si>
  <si>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</si>
  <si>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</si>
  <si>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</si>
  <si>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</si>
  <si>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</si>
  <si>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</si>
  <si>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</si>
  <si>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</si>
  <si>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</si>
  <si>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</si>
  <si>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</si>
  <si>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</si>
  <si>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</si>
  <si>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</si>
  <si>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</si>
  <si>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</si>
  <si>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</si>
  <si>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</si>
  <si>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</si>
  <si>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</si>
  <si>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</si>
  <si>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</si>
  <si>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</si>
  <si>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</si>
  <si>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</si>
  <si>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</si>
  <si>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</si>
  <si>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</si>
  <si>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</si>
  <si>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</si>
  <si>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</si>
  <si>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</si>
  <si>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</si>
  <si>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</si>
  <si>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</si>
  <si>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</si>
  <si>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</si>
  <si>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</si>
  <si>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</si>
  <si>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</si>
  <si>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</si>
  <si>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</si>
  <si>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</si>
  <si>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</si>
  <si>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</si>
  <si>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</si>
  <si>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</si>
  <si>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</si>
  <si>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</si>
  <si>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</si>
  <si>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</si>
  <si>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</si>
  <si>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</si>
  <si>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</si>
  <si>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</si>
  <si>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</si>
  <si>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</si>
  <si>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</si>
  <si>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</si>
  <si>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</si>
  <si>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</si>
  <si>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</si>
  <si>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</si>
  <si>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</si>
  <si>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</si>
  <si>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</si>
  <si>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</si>
  <si>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</si>
  <si>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</si>
  <si>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</si>
  <si>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</si>
  <si>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</si>
  <si>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</si>
  <si>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</si>
  <si>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</si>
  <si>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</si>
  <si>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</si>
  <si>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</si>
  <si>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</si>
  <si>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</si>
  <si>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</si>
  <si>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</si>
  <si>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</si>
  <si>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</si>
  <si>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</si>
  <si>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</si>
  <si>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</si>
  <si>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</si>
  <si>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</si>
  <si>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</si>
  <si>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</si>
  <si>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</si>
  <si>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</si>
  <si>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</si>
  <si>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</si>
  <si>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</si>
  <si>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</si>
  <si>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</si>
  <si>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</si>
  <si>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</si>
  <si>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</si>
  <si>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</si>
  <si>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</si>
  <si>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</si>
  <si>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</si>
  <si>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</si>
  <si>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</si>
  <si>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</si>
  <si>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</si>
  <si>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</si>
  <si>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</si>
  <si>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</si>
  <si>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</si>
  <si>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</si>
  <si>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</si>
  <si>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</si>
  <si>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</si>
  <si>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</si>
  <si>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</si>
  <si>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</si>
  <si>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</si>
  <si>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</si>
  <si>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</si>
  <si>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</si>
  <si>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</si>
  <si>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</si>
  <si>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</si>
  <si>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</si>
  <si>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</si>
  <si>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</si>
  <si>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</si>
  <si>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</si>
  <si>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</si>
  <si>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</si>
  <si>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</si>
  <si>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</si>
  <si>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</si>
  <si>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</si>
  <si>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</si>
  <si>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</si>
  <si>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</si>
  <si>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</si>
  <si>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</si>
  <si>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</si>
  <si>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</si>
  <si>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</si>
  <si>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</si>
  <si>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</si>
  <si>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</si>
  <si>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</si>
  <si>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</si>
  <si>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</si>
  <si>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</si>
  <si>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</si>
  <si>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</si>
  <si>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</si>
  <si>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</si>
  <si>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</si>
  <si>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</si>
  <si>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</si>
  <si>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</si>
  <si>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</si>
  <si>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</si>
  <si>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</si>
  <si>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</si>
  <si>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</si>
  <si>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</si>
  <si>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</si>
  <si>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</si>
  <si>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</si>
  <si>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</si>
  <si>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</si>
  <si>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</si>
  <si>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</si>
  <si>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</si>
  <si>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</si>
  <si>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</si>
  <si>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</si>
  <si>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</si>
  <si>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</si>
  <si>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</si>
  <si>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</si>
  <si>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</si>
  <si>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</si>
  <si>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</si>
  <si>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</si>
  <si>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</si>
  <si>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</si>
  <si>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</si>
  <si>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</si>
  <si>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</si>
  <si>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</si>
  <si>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</si>
  <si>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</si>
  <si>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</si>
  <si>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</si>
  <si>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</si>
  <si>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</si>
  <si>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</si>
  <si>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</si>
  <si>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</si>
  <si>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</si>
  <si>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</si>
  <si>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</si>
  <si>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</si>
  <si>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</si>
  <si>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</si>
  <si>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</si>
  <si>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</si>
  <si>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</si>
  <si>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</si>
  <si>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</si>
  <si>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</si>
  <si>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</si>
  <si>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</si>
  <si>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</si>
  <si>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</si>
  <si>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</si>
  <si>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</si>
  <si>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</si>
  <si>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</si>
  <si>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</si>
  <si>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</si>
  <si>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</si>
  <si>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</si>
  <si>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</si>
  <si>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</si>
  <si>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</si>
  <si>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</si>
  <si>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</si>
  <si>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</si>
  <si>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</si>
  <si>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</si>
  <si>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</si>
  <si>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</si>
  <si>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</si>
  <si>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</si>
  <si>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</si>
  <si>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</si>
  <si>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</si>
  <si>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</si>
  <si>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</si>
  <si>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</si>
  <si>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</si>
  <si>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</si>
  <si>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</si>
  <si>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</si>
  <si>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</si>
  <si>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</si>
  <si>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</si>
  <si>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</si>
  <si>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</si>
  <si>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</si>
  <si>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</si>
  <si>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</si>
  <si>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</si>
  <si>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</si>
  <si>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</si>
  <si>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</si>
  <si>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</si>
  <si>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</si>
  <si>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</si>
  <si>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</si>
  <si>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</si>
  <si>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</si>
  <si>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</si>
  <si>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</si>
  <si>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</si>
  <si>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</si>
  <si>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</si>
  <si>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</si>
  <si>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</si>
  <si>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</si>
  <si>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</si>
  <si>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</si>
  <si>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</si>
  <si>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</si>
  <si>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</si>
  <si>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</si>
  <si>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</si>
  <si>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</si>
  <si>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</si>
  <si>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</si>
  <si>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</si>
  <si>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</si>
  <si>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</si>
  <si>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</si>
  <si>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</si>
  <si>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</si>
  <si>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</si>
  <si>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</si>
  <si>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</si>
  <si>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</si>
  <si>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</si>
  <si>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</si>
  <si>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</si>
  <si>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</si>
  <si>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</si>
  <si>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</si>
  <si>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</si>
  <si>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</si>
  <si>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</si>
  <si>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</si>
  <si>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</si>
  <si>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</si>
  <si>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</si>
  <si>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</si>
  <si>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</si>
  <si>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</si>
  <si>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</si>
  <si>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</si>
  <si>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</si>
  <si>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</si>
  <si>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</si>
  <si>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</si>
  <si>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</si>
  <si>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</si>
  <si>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</si>
  <si>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</si>
  <si>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</si>
  <si>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</si>
  <si>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</si>
  <si>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</si>
  <si>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</si>
  <si>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</si>
  <si>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</si>
  <si>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</si>
  <si>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</si>
  <si>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</si>
  <si>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</si>
  <si>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</si>
  <si>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</si>
  <si>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</si>
  <si>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</si>
  <si>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</si>
  <si>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</si>
  <si>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</si>
  <si>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</si>
  <si>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</si>
  <si>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</si>
  <si>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</si>
  <si>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</si>
  <si>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</si>
  <si>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</si>
  <si>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</si>
  <si>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</si>
  <si>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</si>
  <si>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</si>
  <si>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</si>
  <si>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</si>
  <si>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</si>
  <si>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</si>
  <si>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</si>
  <si>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</si>
  <si>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</si>
  <si>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</si>
  <si>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</si>
  <si>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</si>
  <si>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</si>
  <si>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</si>
  <si>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</si>
  <si>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</si>
  <si>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</si>
  <si>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</si>
  <si>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</si>
  <si>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</si>
  <si>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</si>
  <si>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</si>
  <si>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</si>
  <si>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</si>
  <si>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</si>
  <si>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</si>
  <si>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</si>
  <si>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</si>
  <si>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</si>
  <si>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</si>
  <si>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</si>
  <si>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</si>
  <si>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</si>
  <si>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</si>
  <si>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</si>
  <si>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</si>
  <si>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</si>
  <si>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</si>
  <si>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</si>
  <si>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</si>
  <si>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</si>
  <si>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</si>
  <si>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</si>
  <si>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</si>
  <si>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</si>
  <si>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</si>
  <si>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</si>
  <si>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</si>
  <si>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</si>
  <si>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</si>
  <si>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</si>
  <si>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</si>
  <si>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</si>
  <si>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</si>
  <si>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</si>
  <si>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</si>
  <si>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</si>
  <si>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</si>
  <si>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</si>
  <si>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</si>
  <si>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</si>
  <si>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</si>
  <si>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</si>
  <si>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</si>
  <si>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</si>
  <si>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</si>
  <si>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</si>
  <si>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</si>
  <si>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</si>
  <si>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</si>
  <si>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</si>
  <si>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</si>
  <si>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</si>
  <si>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</si>
  <si>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</si>
  <si>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</si>
  <si>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</si>
  <si>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</si>
  <si>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</si>
  <si>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</si>
  <si>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</si>
  <si>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</si>
  <si>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</si>
  <si>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</si>
  <si>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</si>
  <si>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</si>
  <si>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</si>
  <si>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</si>
  <si>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</si>
  <si>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</si>
  <si>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</si>
  <si>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</si>
  <si>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</si>
  <si>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</si>
  <si>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</si>
  <si>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</si>
  <si>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</si>
  <si>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</si>
  <si>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</si>
  <si>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</si>
  <si>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</si>
  <si>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</si>
  <si>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</si>
  <si>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</si>
  <si>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</si>
  <si>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</si>
  <si>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</si>
  <si>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</si>
  <si>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</si>
  <si>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</si>
  <si>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</si>
  <si>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</si>
  <si>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</si>
  <si>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</si>
  <si>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</si>
  <si>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</si>
  <si>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</si>
  <si>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</si>
  <si>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</si>
  <si>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</si>
  <si>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</si>
  <si>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</si>
  <si>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</si>
  <si>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</si>
  <si>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</si>
  <si>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</si>
  <si>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</si>
  <si>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</si>
  <si>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</si>
  <si>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</si>
  <si>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</si>
  <si>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</si>
  <si>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</si>
  <si>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</si>
  <si>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</si>
  <si>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</si>
  <si>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</si>
  <si>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</si>
  <si>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</si>
  <si>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</si>
  <si>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</si>
  <si>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</si>
  <si>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</si>
  <si>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</si>
  <si>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</si>
  <si>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</si>
  <si>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</si>
  <si>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</si>
  <si>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</si>
  <si>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</si>
  <si>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</si>
  <si>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</si>
  <si>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</si>
  <si>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</si>
  <si>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</si>
  <si>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</si>
  <si>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</si>
  <si>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</si>
  <si>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</si>
  <si>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</si>
  <si>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</si>
  <si>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</si>
  <si>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</si>
  <si>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</si>
  <si>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</si>
  <si>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</si>
  <si>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</si>
  <si>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</si>
  <si>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</si>
  <si>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</si>
  <si>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</si>
  <si>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</si>
  <si>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</si>
  <si>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</si>
  <si>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</si>
  <si>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</si>
  <si>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</si>
  <si>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</si>
  <si>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</si>
  <si>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</si>
  <si>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</si>
  <si>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</si>
  <si>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</si>
  <si>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</si>
  <si>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</si>
  <si>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</si>
  <si>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</si>
  <si>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</si>
  <si>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</si>
  <si>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</si>
  <si>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V3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</si>
  <si>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</si>
  <si>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</si>
  <si>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</si>
  <si>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</si>
  <si>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</si>
  <si>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</si>
  <si>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</si>
  <si>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</si>
  <si>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</si>
  <si>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</si>
  <si>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</si>
  <si>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</si>
  <si>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</si>
  <si>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</si>
  <si>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</si>
  <si>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</si>
  <si>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</si>
  <si>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</si>
  <si>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</si>
  <si>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</si>
  <si>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</si>
  <si>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</si>
  <si>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</si>
  <si>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</si>
  <si>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</si>
  <si>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</si>
  <si>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</si>
  <si>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</si>
  <si>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</si>
  <si>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</si>
  <si>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</si>
  <si>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</si>
  <si>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</si>
  <si>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</si>
  <si>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</si>
  <si>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</si>
  <si>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</si>
  <si>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</si>
  <si>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</si>
  <si>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</si>
  <si>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</si>
  <si>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</si>
  <si>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</si>
  <si>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</si>
  <si>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</si>
  <si>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</si>
  <si>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</si>
  <si>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</si>
  <si>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</si>
  <si>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</si>
  <si>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</si>
  <si>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</si>
  <si>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</si>
  <si>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</si>
  <si>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</si>
  <si>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Annual Heating Coefficient of Performance (COP):</t>
  </si>
  <si>
    <t>Output for WUFI or METr</t>
  </si>
  <si>
    <t>COP @ 140F</t>
  </si>
  <si>
    <t>Weighted COP @140 (°F)</t>
  </si>
  <si>
    <t>v25.1.0 - 2025.02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</si>
  <si>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</si>
  <si>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</si>
  <si>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</si>
  <si>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</si>
  <si>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</si>
  <si>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</si>
  <si>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</si>
  <si>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</si>
  <si>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</si>
  <si>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</si>
  <si>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</si>
  <si>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</si>
  <si>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</si>
  <si>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</si>
  <si>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</si>
  <si>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</si>
  <si>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</si>
  <si>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</si>
  <si>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</si>
  <si>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</si>
  <si>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</si>
  <si>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</si>
  <si>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</t>
    </r>
  </si>
  <si>
    <t>Select water heater model.</t>
  </si>
  <si>
    <t>Surface Area (sf)</t>
  </si>
  <si>
    <t>37x37</t>
  </si>
  <si>
    <t>https://www.lyncbywatts.com/dfsmedia/0533dbba17714b1ab581ab07a4cbb521/650040-source/lync-custom-storage-tank-tds</t>
  </si>
  <si>
    <t>Phius - Transom: HPWH COP Estimator</t>
  </si>
  <si>
    <t>Transom Model Number:</t>
  </si>
  <si>
    <t>V105 - Data</t>
  </si>
  <si>
    <t>V420 - Data</t>
  </si>
  <si>
    <t>V210 -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</si>
</sst>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</fills>
  <borders count="3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0" fontId="11" fillId="10" borderId="9" xfId="1" applyFont="1" applyFill="1" applyBorder="1" applyAlignment="1">
      <alignment horizontal="left" vertical="center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28" fillId="2" borderId="4" xfId="1" applyFont="1" applyFill="1" applyBorder="1" applyAlignment="1">
      <alignment horizontal="left" vertical="center" wrapText="1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20" fillId="10" borderId="28" xfId="1" applyFont="1" applyFill="1" applyBorder="1" applyAlignment="1">
      <alignment vertical="center"/>
    </xf>
    <xf numFmtId="0" fontId="20" fillId="10" borderId="0" xfId="1" applyFont="1" applyFill="1" applyAlignment="1">
      <alignment vertical="center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860739437083098E-2"/>
          <c:y val="0.21445028363116025"/>
          <c:w val="0.8740372324232133"/>
          <c:h val="0.612338807215985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36961326112266"/>
                  <c:y val="-0.1495600735907875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(V105,V210,V420)'!$B$24:$B$27</c:f>
            </c:numRef>
          </c:xVal>
          <c:yVal>
            <c:numRef>
              <c:f>'Transom (V105,V210,V420)'!$C$24:$C$27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679651906845095E-2"/>
          <c:y val="0.2067633421857607"/>
          <c:w val="0.8742998399790578"/>
          <c:h val="0.55933974915200746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43557280208686"/>
                  <c:y val="-0.1511069916646946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(V105,V210,V420)'!$B$31:$B$34</c:f>
            </c:numRef>
          </c:xVal>
          <c:yVal>
            <c:numRef>
              <c:f>'Transom (V105,V210,V420)'!$C$31:$C$34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018830495219815E-2"/>
          <c:y val="0.20199769233568593"/>
          <c:w val="0.87380797364253637"/>
          <c:h val="0.596683214203909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4229305890679543"/>
                  <c:y val="-0.1582751600701290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(V105,V210,V420)'!$B$38:$B$41</c:f>
            </c:numRef>
          </c:xVal>
          <c:yVal>
            <c:numRef>
              <c:f>'Transom (V105,V210,V420)'!$C$38:$C$41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86054</xdr:colOff>
      <xdr:row>22</xdr:row>
      <xdr:rowOff>13252</xdr:rowOff>
    </xdr:from>
    <xdr:to>
      <xdr:col>8</xdr:col>
      <xdr:colOff>263806</xdr:colOff>
      <xdr:row>27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94919</xdr:colOff>
      <xdr:row>29</xdr:row>
      <xdr:rowOff>39758</xdr:rowOff>
    </xdr:from>
    <xdr:to>
      <xdr:col>8</xdr:col>
      <xdr:colOff>282196</xdr:colOff>
      <xdr:row>33</xdr:row>
      <xdr:rowOff>168167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111484</xdr:colOff>
      <xdr:row>36</xdr:row>
      <xdr:rowOff>26504</xdr:rowOff>
    </xdr:from>
    <xdr:to>
      <xdr:col>8</xdr:col>
      <xdr:colOff>289236</xdr:colOff>
      <xdr:row>40</xdr:row>
      <xdr:rowOff>183931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 codeName="Sheet1">
    <outlinePr summaryBelow="0"/>
  </sheetPr>
  <dimension ref="B1:Y56"/>
  <sheetViews>
    <sheetView showGridLines="0" tabSelected="1" zoomScale="115" zoomScaleNormal="115" zoomScalePageLayoutView="120" workbookViewId="0">
      <selection activeCell="J5" sqref="J5"/>
    </sheetView>
  </sheetViews>
  <sheetFormatPr defaultColWidth="12.5546875" defaultRowHeight="15" outlineLevelRow="1" x14ac:dyDescent="0.3"/>
  <cols>
    <col min="1" max="1" width="3" style="95" customWidth="1"/>
    <col min="2" max="2" width="31.44140625" style="98" bestFit="1" customWidth="1"/>
    <col min="3" max="4" width="12.77734375" style="98" customWidth="1"/>
    <col min="5" max="14" width="12.77734375" style="95" customWidth="1"/>
    <col min="15" max="15" width="10.21875" style="95" bestFit="1" customWidth="1"/>
    <col min="16" max="16" width="10.77734375" style="95" customWidth="1"/>
    <col min="17" max="17" width="7.44140625" style="95" customWidth="1"/>
    <col min="18" max="16384" width="12.5546875" style="95"/>
  </cols>
  <sheetData>
    <row r="1" spans="2:25" s="91" customFormat="1" ht="12" x14ac:dyDescent="0.3">
      <c r="B1" s="89" t="s">
        <v>1240</v>
      </c>
      <c r="C1" s="90"/>
      <c r="D1" s="90"/>
    </row>
    <row r="2" spans="2:25" s="92" customFormat="1" ht="24" customHeight="1" x14ac:dyDescent="0.3">
      <c r="B2" s="110" t="s">
        <v>1268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pans="2:25" s="92" customFormat="1" ht="4.95" customHeight="1" x14ac:dyDescent="0.3"/>
    <row r="4" spans="2:25" s="92" customFormat="1" ht="17.399999999999999" customHeight="1" x14ac:dyDescent="0.3">
      <c r="B4" s="119" t="s">
        <v>1230</v>
      </c>
      <c r="C4" s="104"/>
      <c r="D4" s="104"/>
      <c r="E4" s="104"/>
      <c r="F4" s="104"/>
      <c r="G4" s="104"/>
      <c r="H4" s="120"/>
      <c r="L4" s="121" t="s">
        <v>1233</v>
      </c>
      <c r="M4" s="122"/>
      <c r="N4" s="123"/>
    </row>
    <row r="5" spans="2:25" s="71" customFormat="1" ht="17.399999999999999" customHeight="1" x14ac:dyDescent="0.3">
      <c r="B5" s="75" t="s">
        <v>1181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16" t="str">
        <f>IF(B6="Custom","Copy data to 'Custom Climate Data' tab.","Phius Climate Location")</f>
        <v>Phius Climate Location</v>
      </c>
      <c r="F5" s="117"/>
      <c r="G5" s="117"/>
      <c r="H5" s="118"/>
      <c r="L5" s="108" t="s">
        <v>1235</v>
      </c>
      <c r="M5" s="108"/>
      <c r="N5" s="108"/>
      <c r="S5" s="92"/>
      <c r="T5" s="92"/>
      <c r="U5" s="92"/>
      <c r="V5" s="92"/>
      <c r="W5" s="92"/>
      <c r="X5" s="72"/>
      <c r="Y5" s="72"/>
    </row>
    <row r="6" spans="2:25" s="92" customFormat="1" ht="17.399999999999999" customHeight="1" x14ac:dyDescent="0.3">
      <c r="B6" s="70" t="s">
        <v>1192</v>
      </c>
      <c r="C6" s="70" t="s">
        <v>1192</v>
      </c>
      <c r="D6" s="70" t="s">
        <v>1192</v>
      </c>
      <c r="E6" s="112" t="s">
        <v>1192</v>
      </c>
      <c r="F6" s="112"/>
      <c r="G6" s="112"/>
      <c r="H6" s="112"/>
      <c r="L6" s="107" t="s">
        <v>1237</v>
      </c>
      <c r="M6" s="107"/>
      <c r="N6" s="107"/>
    </row>
    <row r="7" spans="2:25" s="92" customFormat="1" ht="4.95" customHeight="1" x14ac:dyDescent="0.3"/>
    <row r="8" spans="2:25" s="92" customFormat="1" ht="17.399999999999999" customHeight="1" x14ac:dyDescent="0.3">
      <c r="B8" s="113" t="s">
        <v>1231</v>
      </c>
      <c r="C8" s="113"/>
      <c r="D8" s="113"/>
      <c r="E8" s="113"/>
      <c r="F8" s="113"/>
      <c r="G8" s="113"/>
      <c r="H8" s="113"/>
      <c r="I8" s="113"/>
      <c r="J8" s="113"/>
      <c r="S8" s="93"/>
    </row>
    <row r="9" spans="2:25" s="92" customFormat="1" ht="17.399999999999999" customHeight="1" x14ac:dyDescent="0.3">
      <c r="B9" s="114" t="s">
        <v>1269</v>
      </c>
      <c r="C9" s="114"/>
      <c r="D9" s="73" t="s">
        <v>1192</v>
      </c>
      <c r="E9" s="115" t="s">
        <v>1264</v>
      </c>
      <c r="F9" s="115"/>
      <c r="G9" s="115"/>
      <c r="H9" s="115"/>
      <c r="I9" s="115"/>
      <c r="J9" s="115"/>
      <c r="S9" s="93"/>
    </row>
    <row r="10" spans="2:25" s="92" customFormat="1" ht="17.399999999999999" customHeight="1" x14ac:dyDescent="0.3">
      <c r="B10" s="109" t="s">
        <v>1236</v>
      </c>
      <c r="C10" s="109"/>
      <c r="D10" s="78">
        <f>SUMPRODUCT(C$15:N$15,C17:N17)/SUM(C$15:N$15)</f>
        <v>0</v>
      </c>
      <c r="E10" s="124" t="s">
        <v>1263</v>
      </c>
      <c r="F10" s="124"/>
      <c r="G10" s="124"/>
      <c r="H10" s="124"/>
      <c r="I10" s="124"/>
      <c r="J10" s="124"/>
      <c r="S10" s="93"/>
    </row>
    <row r="11" spans="2:25" s="92" customFormat="1" ht="36" customHeight="1" x14ac:dyDescent="0.3">
      <c r="B11" s="109" t="s">
        <v>1227</v>
      </c>
      <c r="C11" s="109"/>
      <c r="D11" s="78" t="str">
        <f>IFERROR(1/D10,"-")</f>
        <v>-</v>
      </c>
      <c r="E11" s="124"/>
      <c r="F11" s="124"/>
      <c r="G11" s="124"/>
      <c r="H11" s="124"/>
      <c r="I11" s="124"/>
      <c r="J11" s="124"/>
      <c r="S11" s="93"/>
    </row>
    <row r="12" spans="2:25" s="92" customFormat="1" ht="4.95" customHeight="1" x14ac:dyDescent="0.3">
      <c r="S12" s="93"/>
    </row>
    <row r="13" spans="2:25" s="92" customFormat="1" ht="17.399999999999999" collapsed="1" x14ac:dyDescent="0.3">
      <c r="B13" s="104" t="str">
        <f>IF(E6="Select","Fill out Climate Data Section Above",IF(B6="Custom",'Custom Climate Data'!B21,IF(B6="Select","-",'Transom (V105,V210,V420)'!E6)))</f>
        <v>Fill out Climate Data Section Above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R13" s="93"/>
      <c r="S13" s="93"/>
      <c r="T13" s="93"/>
      <c r="U13" s="93"/>
    </row>
    <row r="14" spans="2:25" s="93" customFormat="1" ht="17.399999999999999" hidden="1" outlineLevel="1" x14ac:dyDescent="0.3">
      <c r="B14" s="79" t="s">
        <v>1</v>
      </c>
      <c r="C14" s="80" t="s">
        <v>6</v>
      </c>
      <c r="D14" s="80" t="s">
        <v>7</v>
      </c>
      <c r="E14" s="80" t="s">
        <v>8</v>
      </c>
      <c r="F14" s="80" t="s">
        <v>9</v>
      </c>
      <c r="G14" s="80" t="s">
        <v>10</v>
      </c>
      <c r="H14" s="80" t="s">
        <v>11</v>
      </c>
      <c r="I14" s="80" t="s">
        <v>12</v>
      </c>
      <c r="J14" s="80" t="s">
        <v>13</v>
      </c>
      <c r="K14" s="80" t="s">
        <v>14</v>
      </c>
      <c r="L14" s="80" t="s">
        <v>15</v>
      </c>
      <c r="M14" s="80" t="s">
        <v>16</v>
      </c>
      <c r="N14" s="80" t="s">
        <v>17</v>
      </c>
      <c r="O14" s="92"/>
      <c r="P14" s="92"/>
      <c r="Q14" s="92"/>
    </row>
    <row r="15" spans="2:25" s="71" customFormat="1" ht="17.399999999999999" hidden="1" outlineLevel="1" x14ac:dyDescent="0.3">
      <c r="B15" s="77" t="s">
        <v>2</v>
      </c>
      <c r="C15" s="81">
        <v>31</v>
      </c>
      <c r="D15" s="81">
        <v>28</v>
      </c>
      <c r="E15" s="81">
        <v>31</v>
      </c>
      <c r="F15" s="81">
        <v>30</v>
      </c>
      <c r="G15" s="81">
        <v>31</v>
      </c>
      <c r="H15" s="81">
        <v>30</v>
      </c>
      <c r="I15" s="81">
        <v>31</v>
      </c>
      <c r="J15" s="81">
        <v>31</v>
      </c>
      <c r="K15" s="81">
        <v>30</v>
      </c>
      <c r="L15" s="81">
        <v>31</v>
      </c>
      <c r="M15" s="81">
        <v>30</v>
      </c>
      <c r="N15" s="81">
        <v>31</v>
      </c>
      <c r="O15" s="92"/>
      <c r="P15" s="92"/>
      <c r="Q15" s="92"/>
    </row>
    <row r="16" spans="2:25" s="93" customFormat="1" ht="17.399999999999999" hidden="1" outlineLevel="1" x14ac:dyDescent="0.3">
      <c r="B16" s="77" t="s">
        <v>3</v>
      </c>
      <c r="C16" s="82" t="str">
        <f>_xlfn.IFNA('Climate Data'!C3,"-")</f>
        <v>-</v>
      </c>
      <c r="D16" s="82" t="str">
        <f>_xlfn.IFNA('Climate Data'!D3,"-")</f>
        <v>-</v>
      </c>
      <c r="E16" s="82" t="str">
        <f>_xlfn.IFNA('Climate Data'!E3,"-")</f>
        <v>-</v>
      </c>
      <c r="F16" s="82" t="str">
        <f>_xlfn.IFNA('Climate Data'!F3,"-")</f>
        <v>-</v>
      </c>
      <c r="G16" s="82" t="str">
        <f>_xlfn.IFNA('Climate Data'!G3,"-")</f>
        <v>-</v>
      </c>
      <c r="H16" s="82" t="str">
        <f>_xlfn.IFNA('Climate Data'!H3,"-")</f>
        <v>-</v>
      </c>
      <c r="I16" s="82" t="str">
        <f>_xlfn.IFNA('Climate Data'!I3,"-")</f>
        <v>-</v>
      </c>
      <c r="J16" s="82" t="str">
        <f>_xlfn.IFNA('Climate Data'!J3,"-")</f>
        <v>-</v>
      </c>
      <c r="K16" s="82" t="str">
        <f>_xlfn.IFNA('Climate Data'!K3,"-")</f>
        <v>-</v>
      </c>
      <c r="L16" s="82" t="str">
        <f>_xlfn.IFNA('Climate Data'!L3,"-")</f>
        <v>-</v>
      </c>
      <c r="M16" s="82" t="str">
        <f>_xlfn.IFNA('Climate Data'!M3,"-")</f>
        <v>-</v>
      </c>
      <c r="N16" s="82" t="str">
        <f>_xlfn.IFNA('Climate Data'!N3,"-")</f>
        <v>-</v>
      </c>
      <c r="O16" s="92"/>
      <c r="P16" s="92"/>
      <c r="Q16" s="92"/>
    </row>
    <row r="17" spans="2:15" s="92" customFormat="1" ht="17.399999999999999" hidden="1" outlineLevel="1" x14ac:dyDescent="0.3">
      <c r="B17" s="83" t="s">
        <v>1239</v>
      </c>
      <c r="C17" s="84" t="str">
        <f>IFERROR(((($C20*C$16^3)+($D20*C$16^2)+($E20*C$16)+$F20)),"-")</f>
        <v>-</v>
      </c>
      <c r="D17" s="84" t="str">
        <f>IFERROR(((($C20*D$16^3)+($D20*D$16^2)+($E20*D$16)+$F20)),"-")</f>
        <v>-</v>
      </c>
      <c r="E17" s="84" t="str">
        <f>IFERROR(((($C20*E$16^3)+($D20*E$16^2)+($E20*E$16)+$F20)),"-")</f>
        <v>-</v>
      </c>
      <c r="F17" s="84" t="str">
        <f>IFERROR(((($C20*F$16^3)+($D20*F$16^2)+($E20*F$16)+$F20)),"-")</f>
        <v>-</v>
      </c>
      <c r="G17" s="84" t="str">
        <f>IFERROR(((($C20*G$16^3)+($D20*G$16^2)+($E20*G$16)+$F20)),"-")</f>
        <v>-</v>
      </c>
      <c r="H17" s="84" t="str">
        <f>IFERROR(((($C20*H$16^3)+($D20*H$16^2)+($E20*H$16)+$F20)),"-")</f>
        <v>-</v>
      </c>
      <c r="I17" s="84" t="str">
        <f>IFERROR(((($C20*I$16^3)+($D20*I$16^2)+($E20*I$16)+$F20)),"-")</f>
        <v>-</v>
      </c>
      <c r="J17" s="84" t="str">
        <f>IFERROR(((($C20*J$16^3)+($D20*J$16^2)+($E20*J$16)+$F20)),"-")</f>
        <v>-</v>
      </c>
      <c r="K17" s="84" t="str">
        <f>IFERROR(((($C20*K$16^3)+($D20*K$16^2)+($E20*K$16)+$F20)),"-")</f>
        <v>-</v>
      </c>
      <c r="L17" s="84" t="str">
        <f>IFERROR(((($C20*L$16^3)+($D20*L$16^2)+($E20*L$16)+$F20)),"-")</f>
        <v>-</v>
      </c>
      <c r="M17" s="84" t="str">
        <f>IFERROR(((($C20*M$16^3)+($D20*M$16^2)+($E20*M$16)+$F20)),"-")</f>
        <v>-</v>
      </c>
      <c r="N17" s="84" t="str">
        <f>IFERROR(((($C20*N$16^3)+($D20*N$16^2)+($E20*N$16)+$F20)),"-")</f>
        <v>-</v>
      </c>
      <c r="O17" s="94"/>
    </row>
    <row r="18" spans="2:15" ht="4.95" hidden="1" customHeight="1" outlineLevel="1" x14ac:dyDescent="0.3">
      <c r="B18" s="74"/>
      <c r="C18" s="95"/>
      <c r="D18" s="95"/>
    </row>
    <row r="19" spans="2:15" hidden="1" outlineLevel="1" x14ac:dyDescent="0.3">
      <c r="B19" s="85" t="s">
        <v>1228</v>
      </c>
      <c r="C19" s="86" t="s">
        <v>1180</v>
      </c>
      <c r="D19" s="86" t="s">
        <v>1179</v>
      </c>
      <c r="E19" s="86" t="s">
        <v>1178</v>
      </c>
      <c r="F19" s="86" t="s">
        <v>4</v>
      </c>
      <c r="L19" s="105" t="s">
        <v>1232</v>
      </c>
      <c r="M19" s="105"/>
      <c r="N19" s="105"/>
    </row>
    <row r="20" spans="2:15" hidden="1" outlineLevel="1" x14ac:dyDescent="0.3">
      <c r="B20" s="79">
        <v>140</v>
      </c>
      <c r="C20" s="96" t="str">
        <f>IF($D$9="V105",2.002951723922*10^-6,IF($D$9="V210",2.002951723922*10^-6,IF($D$9="V420",3.1801251031415*10^-6,"-")))</f>
        <v>-</v>
      </c>
      <c r="D20" s="96" t="str">
        <f>IF($D$9="V105",-0.0000902382,IF($D$9="V210",-0.0000902382,IF($D$9="V420",-0.000347951,"-")))</f>
        <v>-</v>
      </c>
      <c r="E20" s="96" t="str">
        <f>IF($D$9="V105",0.0243075,IF($D$9="V210",0.0243075,IF($D$9="V420",0.0390906,"-")))</f>
        <v>-</v>
      </c>
      <c r="F20" s="97" t="str">
        <f>IF($D$9="V105",1.94893,IF($D$9="V210",1.94893,IF($D$9="V420",1.8012,"-")))</f>
        <v>-</v>
      </c>
      <c r="L20" s="106" t="s">
        <v>1234</v>
      </c>
      <c r="M20" s="106"/>
      <c r="N20" s="106"/>
    </row>
    <row r="21" spans="2:15" ht="4.95" customHeight="1" x14ac:dyDescent="0.3">
      <c r="C21" s="95"/>
      <c r="D21" s="95"/>
    </row>
    <row r="22" spans="2:15" collapsed="1" x14ac:dyDescent="0.3">
      <c r="B22" s="128" t="s">
        <v>1270</v>
      </c>
      <c r="C22" s="129"/>
      <c r="D22" s="95"/>
    </row>
    <row r="23" spans="2:15" hidden="1" outlineLevel="1" x14ac:dyDescent="0.3">
      <c r="B23" s="85" t="s">
        <v>1229</v>
      </c>
      <c r="C23" s="87" t="s">
        <v>1238</v>
      </c>
      <c r="D23" s="95"/>
    </row>
    <row r="24" spans="2:15" hidden="1" outlineLevel="1" x14ac:dyDescent="0.3">
      <c r="B24" s="99">
        <v>15</v>
      </c>
      <c r="C24" s="88">
        <v>2.2999999999999998</v>
      </c>
      <c r="D24" s="95"/>
    </row>
    <row r="25" spans="2:15" hidden="1" outlineLevel="1" x14ac:dyDescent="0.3">
      <c r="B25" s="99">
        <v>32</v>
      </c>
      <c r="C25" s="88">
        <v>2.7</v>
      </c>
      <c r="D25" s="95"/>
    </row>
    <row r="26" spans="2:15" hidden="1" outlineLevel="1" x14ac:dyDescent="0.3">
      <c r="B26" s="99">
        <v>47</v>
      </c>
      <c r="C26" s="88">
        <v>3.1</v>
      </c>
      <c r="D26" s="95"/>
    </row>
    <row r="27" spans="2:15" hidden="1" outlineLevel="1" x14ac:dyDescent="0.3">
      <c r="B27" s="99">
        <v>77</v>
      </c>
      <c r="C27" s="88">
        <v>4.2</v>
      </c>
      <c r="D27" s="95"/>
    </row>
    <row r="28" spans="2:15" ht="4.95" customHeight="1" x14ac:dyDescent="0.3">
      <c r="D28" s="95"/>
    </row>
    <row r="29" spans="2:15" collapsed="1" x14ac:dyDescent="0.3">
      <c r="B29" s="128" t="s">
        <v>1272</v>
      </c>
      <c r="C29" s="129"/>
      <c r="D29" s="95"/>
    </row>
    <row r="30" spans="2:15" hidden="1" outlineLevel="1" x14ac:dyDescent="0.3">
      <c r="B30" s="85" t="s">
        <v>1229</v>
      </c>
      <c r="C30" s="87" t="s">
        <v>1238</v>
      </c>
      <c r="D30" s="95"/>
    </row>
    <row r="31" spans="2:15" hidden="1" outlineLevel="1" x14ac:dyDescent="0.3">
      <c r="B31" s="99">
        <v>15</v>
      </c>
      <c r="C31" s="88">
        <v>2.2999999999999998</v>
      </c>
      <c r="D31" s="95"/>
    </row>
    <row r="32" spans="2:15" hidden="1" outlineLevel="1" x14ac:dyDescent="0.3">
      <c r="B32" s="99">
        <v>32</v>
      </c>
      <c r="C32" s="88">
        <v>2.7</v>
      </c>
      <c r="D32" s="95"/>
    </row>
    <row r="33" spans="2:4" hidden="1" outlineLevel="1" x14ac:dyDescent="0.3">
      <c r="B33" s="99">
        <v>47</v>
      </c>
      <c r="C33" s="88">
        <v>3.1</v>
      </c>
      <c r="D33" s="95"/>
    </row>
    <row r="34" spans="2:4" hidden="1" outlineLevel="1" x14ac:dyDescent="0.3">
      <c r="B34" s="99">
        <v>77</v>
      </c>
      <c r="C34" s="88">
        <v>4.2</v>
      </c>
      <c r="D34" s="95"/>
    </row>
    <row r="35" spans="2:4" ht="4.95" customHeight="1" x14ac:dyDescent="0.3">
      <c r="B35" s="95"/>
      <c r="C35" s="95"/>
      <c r="D35" s="95"/>
    </row>
    <row r="36" spans="2:4" collapsed="1" x14ac:dyDescent="0.3">
      <c r="B36" s="128" t="s">
        <v>1271</v>
      </c>
      <c r="C36" s="129"/>
      <c r="D36" s="95"/>
    </row>
    <row r="37" spans="2:4" hidden="1" outlineLevel="1" x14ac:dyDescent="0.3">
      <c r="B37" s="85" t="s">
        <v>1229</v>
      </c>
      <c r="C37" s="87" t="s">
        <v>1238</v>
      </c>
      <c r="D37" s="95"/>
    </row>
    <row r="38" spans="2:4" hidden="1" outlineLevel="1" x14ac:dyDescent="0.3">
      <c r="B38" s="99">
        <v>15</v>
      </c>
      <c r="C38" s="88">
        <v>2.3199999999999998</v>
      </c>
      <c r="D38" s="95"/>
    </row>
    <row r="39" spans="2:4" hidden="1" outlineLevel="1" x14ac:dyDescent="0.3">
      <c r="B39" s="99">
        <v>32</v>
      </c>
      <c r="C39" s="88">
        <v>2.8</v>
      </c>
      <c r="D39" s="95"/>
    </row>
    <row r="40" spans="2:4" hidden="1" outlineLevel="1" x14ac:dyDescent="0.3">
      <c r="B40" s="99">
        <v>47</v>
      </c>
      <c r="C40" s="88">
        <v>3.2</v>
      </c>
      <c r="D40" s="95"/>
    </row>
    <row r="41" spans="2:4" hidden="1" outlineLevel="1" x14ac:dyDescent="0.3">
      <c r="B41" s="99">
        <v>77</v>
      </c>
      <c r="C41" s="88">
        <v>4.2</v>
      </c>
      <c r="D41" s="95"/>
    </row>
    <row r="56" spans="14:16" ht="15.6" thickBot="1" x14ac:dyDescent="0.35">
      <c r="N56" s="100"/>
      <c r="O56" s="100"/>
      <c r="P56" s="100"/>
    </row>
  </sheetData>
  <mergeCells count="16">
    <mergeCell ref="B10:C10"/>
    <mergeCell ref="E10:J11"/>
    <mergeCell ref="B11:C11"/>
    <mergeCell ref="L6:N6"/>
    <mergeCell ref="L5:N5"/>
    <mergeCell ref="B2:N2"/>
    <mergeCell ref="E6:H6"/>
    <mergeCell ref="B8:J8"/>
    <mergeCell ref="E5:H5"/>
    <mergeCell ref="B4:H4"/>
    <mergeCell ref="B9:C9"/>
    <mergeCell ref="E9:J9"/>
    <mergeCell ref="L4:N4"/>
    <mergeCell ref="B13:N13"/>
    <mergeCell ref="L19:N19"/>
    <mergeCell ref="L20:N20"/>
  </mergeCells>
  <conditionalFormatting sqref="C6:E6">
    <cfRule type="expression" dxfId="0" priority="1">
      <formula>$B$6="Custom"</formula>
    </cfRule>
  </conditionalFormatting>
  <dataValidations count="3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3B2FA994-6D34-486D-8E25-B1B26981CDF5}">
      <formula1>"Select, V105, V210, V420"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sheetPr codeName="Sheet2"/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1" t="s">
        <v>1192</v>
      </c>
      <c r="B1" s="101" t="s">
        <v>1241</v>
      </c>
      <c r="C1" s="101" t="s">
        <v>1242</v>
      </c>
      <c r="D1" s="101" t="s">
        <v>1243</v>
      </c>
      <c r="E1" s="101" t="s">
        <v>1244</v>
      </c>
      <c r="F1" s="101" t="s">
        <v>1265</v>
      </c>
      <c r="H1" s="125" t="s">
        <v>1267</v>
      </c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</row>
    <row r="2" spans="1:20" x14ac:dyDescent="0.3">
      <c r="A2" s="101" t="s">
        <v>1245</v>
      </c>
      <c r="B2" s="101">
        <v>29.5</v>
      </c>
      <c r="C2" s="101">
        <v>76</v>
      </c>
      <c r="D2" s="101">
        <v>125</v>
      </c>
      <c r="E2" s="101">
        <v>12.5</v>
      </c>
      <c r="F2" s="102">
        <f>((PI()*(B2/2)^2)*2+(2*PI()*(B2/2))*(C2))/144</f>
        <v>58.405807171816491</v>
      </c>
    </row>
    <row r="3" spans="1:20" x14ac:dyDescent="0.3">
      <c r="A3" s="101" t="s">
        <v>1246</v>
      </c>
      <c r="B3" s="103" t="s">
        <v>1266</v>
      </c>
      <c r="C3" s="101">
        <v>65</v>
      </c>
      <c r="D3" s="101">
        <v>150</v>
      </c>
      <c r="E3" s="101">
        <v>12.5</v>
      </c>
      <c r="F3" s="102">
        <f>(2*LEFT(B3,2)*RIGHT(B3,2)+2*RIGHT(B3,2)*C3+2*LEFT(B3,2)*C3)/144</f>
        <v>85.819444444444443</v>
      </c>
    </row>
    <row r="4" spans="1:20" x14ac:dyDescent="0.3">
      <c r="A4" s="101" t="s">
        <v>1247</v>
      </c>
      <c r="B4" s="103" t="s">
        <v>1266</v>
      </c>
      <c r="C4" s="101">
        <v>73</v>
      </c>
      <c r="D4" s="101">
        <v>175</v>
      </c>
      <c r="E4" s="101">
        <v>12.5</v>
      </c>
      <c r="F4" s="102">
        <f t="shared" ref="F4:F5" si="0">(2*LEFT(B4,2)*RIGHT(B4,2)+2*RIGHT(B4,2)*C4+2*LEFT(B4,2)*C4)/144</f>
        <v>94.041666666666671</v>
      </c>
    </row>
    <row r="5" spans="1:20" x14ac:dyDescent="0.3">
      <c r="A5" s="101" t="s">
        <v>1248</v>
      </c>
      <c r="B5" s="103" t="s">
        <v>1266</v>
      </c>
      <c r="C5" s="101">
        <v>77</v>
      </c>
      <c r="D5" s="101">
        <v>215</v>
      </c>
      <c r="E5" s="101">
        <v>12.5</v>
      </c>
      <c r="F5" s="102">
        <f t="shared" si="0"/>
        <v>98.152777777777771</v>
      </c>
    </row>
    <row r="6" spans="1:20" x14ac:dyDescent="0.3">
      <c r="A6" s="101" t="s">
        <v>1249</v>
      </c>
      <c r="B6" s="101">
        <v>46</v>
      </c>
      <c r="C6" s="101">
        <v>63</v>
      </c>
      <c r="D6" s="101">
        <v>250</v>
      </c>
      <c r="E6" s="101">
        <v>12.5</v>
      </c>
      <c r="F6" s="102">
        <f t="shared" ref="F6:F19" si="1">((PI()*(B6/2)^2)*2+(2*PI()*(B6/2))*(C6))/144</f>
        <v>86.306531511119587</v>
      </c>
    </row>
    <row r="7" spans="1:20" x14ac:dyDescent="0.3">
      <c r="A7" s="101" t="s">
        <v>1250</v>
      </c>
      <c r="B7" s="101">
        <v>46</v>
      </c>
      <c r="C7" s="101">
        <v>75</v>
      </c>
      <c r="D7" s="101">
        <v>300</v>
      </c>
      <c r="E7" s="101">
        <v>12.5</v>
      </c>
      <c r="F7" s="102">
        <f t="shared" si="1"/>
        <v>98.349303349880472</v>
      </c>
    </row>
    <row r="8" spans="1:20" x14ac:dyDescent="0.3">
      <c r="A8" s="101" t="s">
        <v>1251</v>
      </c>
      <c r="B8" s="101">
        <v>46</v>
      </c>
      <c r="C8" s="101">
        <v>87</v>
      </c>
      <c r="D8" s="101">
        <v>400</v>
      </c>
      <c r="E8" s="101">
        <v>12.5</v>
      </c>
      <c r="F8" s="102">
        <f t="shared" si="1"/>
        <v>110.39207518864134</v>
      </c>
    </row>
    <row r="9" spans="1:20" x14ac:dyDescent="0.3">
      <c r="A9" s="101" t="s">
        <v>1252</v>
      </c>
      <c r="B9" s="101">
        <v>56</v>
      </c>
      <c r="C9" s="101">
        <v>78</v>
      </c>
      <c r="D9" s="101">
        <v>500</v>
      </c>
      <c r="E9" s="101">
        <v>12.5</v>
      </c>
      <c r="F9" s="102">
        <f t="shared" si="1"/>
        <v>129.50343049797925</v>
      </c>
    </row>
    <row r="10" spans="1:20" x14ac:dyDescent="0.3">
      <c r="A10" s="101" t="s">
        <v>1253</v>
      </c>
      <c r="B10" s="101">
        <v>56</v>
      </c>
      <c r="C10" s="101">
        <v>90</v>
      </c>
      <c r="D10" s="101">
        <v>600</v>
      </c>
      <c r="E10" s="101">
        <v>12.5</v>
      </c>
      <c r="F10" s="102">
        <f t="shared" si="1"/>
        <v>144.16419621473162</v>
      </c>
    </row>
    <row r="11" spans="1:20" x14ac:dyDescent="0.3">
      <c r="A11" s="101" t="s">
        <v>1254</v>
      </c>
      <c r="B11" s="101">
        <v>67</v>
      </c>
      <c r="C11" s="101">
        <v>83</v>
      </c>
      <c r="D11" s="101">
        <v>750</v>
      </c>
      <c r="E11" s="101">
        <v>12.5</v>
      </c>
      <c r="F11" s="102">
        <f t="shared" si="1"/>
        <v>170.28959345552173</v>
      </c>
    </row>
    <row r="12" spans="1:20" x14ac:dyDescent="0.3">
      <c r="A12" s="101" t="s">
        <v>1255</v>
      </c>
      <c r="B12" s="101">
        <v>67</v>
      </c>
      <c r="C12" s="101">
        <v>95</v>
      </c>
      <c r="D12" s="101">
        <v>900</v>
      </c>
      <c r="E12" s="101">
        <v>12.5</v>
      </c>
      <c r="F12" s="102">
        <f t="shared" si="1"/>
        <v>187.83015243806474</v>
      </c>
    </row>
    <row r="13" spans="1:20" x14ac:dyDescent="0.3">
      <c r="A13" s="101" t="s">
        <v>1256</v>
      </c>
      <c r="B13" s="101">
        <v>67</v>
      </c>
      <c r="C13" s="101">
        <v>107</v>
      </c>
      <c r="D13" s="101">
        <v>1000</v>
      </c>
      <c r="E13" s="101">
        <v>12.5</v>
      </c>
      <c r="F13" s="102">
        <f t="shared" si="1"/>
        <v>205.37071142060776</v>
      </c>
    </row>
    <row r="14" spans="1:20" x14ac:dyDescent="0.3">
      <c r="A14" s="101" t="s">
        <v>1257</v>
      </c>
      <c r="B14" s="101">
        <v>75</v>
      </c>
      <c r="C14" s="101">
        <v>96</v>
      </c>
      <c r="D14" s="101">
        <v>1250</v>
      </c>
      <c r="E14" s="101">
        <v>12.5</v>
      </c>
      <c r="F14" s="102">
        <f t="shared" si="1"/>
        <v>218.43886419491531</v>
      </c>
    </row>
    <row r="15" spans="1:20" x14ac:dyDescent="0.3">
      <c r="A15" s="101" t="s">
        <v>1258</v>
      </c>
      <c r="B15" s="101">
        <v>75</v>
      </c>
      <c r="C15" s="101">
        <v>108</v>
      </c>
      <c r="D15" s="101">
        <v>7500</v>
      </c>
      <c r="E15" s="101">
        <v>12.5</v>
      </c>
      <c r="F15" s="102">
        <f t="shared" si="1"/>
        <v>238.07381827985151</v>
      </c>
    </row>
    <row r="16" spans="1:20" x14ac:dyDescent="0.3">
      <c r="A16" s="101" t="s">
        <v>1259</v>
      </c>
      <c r="B16" s="101">
        <v>75</v>
      </c>
      <c r="C16" s="101">
        <v>132</v>
      </c>
      <c r="D16" s="101">
        <v>1750</v>
      </c>
      <c r="E16" s="101">
        <v>12.5</v>
      </c>
      <c r="F16" s="102">
        <f t="shared" si="1"/>
        <v>277.34372644972393</v>
      </c>
    </row>
    <row r="17" spans="1:6" x14ac:dyDescent="0.3">
      <c r="A17" s="101" t="s">
        <v>1262</v>
      </c>
      <c r="B17" s="101">
        <v>75</v>
      </c>
      <c r="C17" s="101">
        <v>144</v>
      </c>
      <c r="D17" s="101">
        <v>2000</v>
      </c>
      <c r="E17" s="101">
        <v>12.5</v>
      </c>
      <c r="F17" s="102">
        <f t="shared" si="1"/>
        <v>296.97868053466016</v>
      </c>
    </row>
    <row r="18" spans="1:6" x14ac:dyDescent="0.3">
      <c r="A18" s="101" t="s">
        <v>1260</v>
      </c>
      <c r="B18" s="101">
        <v>75</v>
      </c>
      <c r="C18" s="101">
        <v>156</v>
      </c>
      <c r="D18" s="101">
        <v>2500</v>
      </c>
      <c r="E18" s="101">
        <v>12.5</v>
      </c>
      <c r="F18" s="102">
        <f t="shared" si="1"/>
        <v>316.61363461959638</v>
      </c>
    </row>
    <row r="19" spans="1:6" x14ac:dyDescent="0.3">
      <c r="A19" s="101" t="s">
        <v>1261</v>
      </c>
      <c r="B19" s="101">
        <v>75</v>
      </c>
      <c r="C19" s="101">
        <v>180</v>
      </c>
      <c r="D19" s="101">
        <v>3000</v>
      </c>
      <c r="E19" s="101">
        <v>12.5</v>
      </c>
      <c r="F19" s="102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sheetPr codeName="Sheet3"/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1193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1194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1195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1196</v>
      </c>
      <c r="P4" s="17"/>
      <c r="Q4" s="18" t="s">
        <v>1197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1198</v>
      </c>
      <c r="P5" s="2" t="s">
        <v>1199</v>
      </c>
      <c r="Q5" s="22" t="s">
        <v>1200</v>
      </c>
    </row>
    <row r="6" spans="2:35" s="31" customFormat="1" x14ac:dyDescent="0.3">
      <c r="B6" s="23" t="s">
        <v>1201</v>
      </c>
      <c r="C6" s="2" t="s">
        <v>1202</v>
      </c>
      <c r="D6" s="24">
        <v>43.082999999999998</v>
      </c>
      <c r="E6" s="2" t="s">
        <v>1203</v>
      </c>
      <c r="F6" s="24">
        <v>-94.266999999999996</v>
      </c>
      <c r="G6" s="25" t="s">
        <v>1204</v>
      </c>
      <c r="H6" s="24">
        <v>372</v>
      </c>
      <c r="I6" s="26">
        <v>0</v>
      </c>
      <c r="J6"/>
      <c r="K6" s="27" t="s">
        <v>1205</v>
      </c>
      <c r="L6" s="24">
        <v>10.5</v>
      </c>
      <c r="M6" s="2" t="s">
        <v>1206</v>
      </c>
      <c r="N6" s="28" t="s">
        <v>1207</v>
      </c>
      <c r="O6" s="29" t="s">
        <v>1208</v>
      </c>
      <c r="P6" s="30"/>
      <c r="Q6" s="22" t="s">
        <v>1209</v>
      </c>
    </row>
    <row r="7" spans="2:35" x14ac:dyDescent="0.3">
      <c r="B7" s="32" t="s">
        <v>1210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1211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1212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1213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1214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1215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1216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1217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1218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1196</v>
      </c>
      <c r="P19" s="17"/>
      <c r="Q19" s="18" t="s">
        <v>1197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1198</v>
      </c>
      <c r="P20" s="2" t="s">
        <v>1199</v>
      </c>
      <c r="Q20" s="22" t="s">
        <v>1200</v>
      </c>
    </row>
    <row r="21" spans="2:17" x14ac:dyDescent="0.3">
      <c r="B21" s="23" t="s">
        <v>1201</v>
      </c>
      <c r="C21" s="2" t="s">
        <v>1202</v>
      </c>
      <c r="D21" s="24">
        <v>43.082999999999998</v>
      </c>
      <c r="E21" s="2" t="s">
        <v>1203</v>
      </c>
      <c r="F21" s="24">
        <v>-94.266999999999996</v>
      </c>
      <c r="G21" s="25" t="s">
        <v>1219</v>
      </c>
      <c r="H21" s="24">
        <v>1220.4724409400001</v>
      </c>
      <c r="I21" s="26">
        <v>0</v>
      </c>
      <c r="J21"/>
      <c r="K21" s="54" t="s">
        <v>1220</v>
      </c>
      <c r="L21" s="24">
        <v>18.900000000000002</v>
      </c>
      <c r="M21" s="2" t="s">
        <v>1206</v>
      </c>
      <c r="N21" s="55" t="s">
        <v>1221</v>
      </c>
      <c r="O21" s="56" t="s">
        <v>1222</v>
      </c>
      <c r="P21" s="30"/>
      <c r="Q21" s="55" t="s">
        <v>1223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1211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1212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1213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1214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1215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1216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1217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1224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sheetPr codeName="Sheet4"/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26" t="s">
        <v>1225</v>
      </c>
      <c r="B2" s="126"/>
      <c r="C2" s="127" t="s">
        <v>18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 t="s">
        <v>1226</v>
      </c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 t="s">
        <v>5</v>
      </c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</row>
    <row r="3" spans="1:38" x14ac:dyDescent="0.3">
      <c r="A3" s="59" t="str">
        <f>'Transom (V105,V210,V420)'!D6</f>
        <v>Select</v>
      </c>
      <c r="B3" s="59" t="str">
        <f>'Transom (V105,V210,V420)'!E6</f>
        <v>Select</v>
      </c>
      <c r="C3" s="60" t="e">
        <f>IF('Transom (V105,V210,V420)'!$B6="Custom",'Custom Climate Data'!C22,VLOOKUP($B3,$B$4:$AL$1083,C$1,FALSE))</f>
        <v>#N/A</v>
      </c>
      <c r="D3" s="60" t="e">
        <f>IF('Transom (V105,V210,V420)'!$B6="Custom",'Custom Climate Data'!D22,VLOOKUP($B3,$B$4:$AL$1083,D$1,FALSE))</f>
        <v>#N/A</v>
      </c>
      <c r="E3" s="60" t="e">
        <f>IF('Transom (V105,V210,V420)'!$B6="Custom",'Custom Climate Data'!E22,VLOOKUP($B3,$B$4:$AL$1083,E$1,FALSE))</f>
        <v>#N/A</v>
      </c>
      <c r="F3" s="60" t="e">
        <f>IF('Transom (V105,V210,V420)'!$B6="Custom",'Custom Climate Data'!F22,VLOOKUP($B3,$B$4:$AL$1083,F$1,FALSE))</f>
        <v>#N/A</v>
      </c>
      <c r="G3" s="60" t="e">
        <f>IF('Transom (V105,V210,V420)'!$B6="Custom",'Custom Climate Data'!G22,VLOOKUP($B3,$B$4:$AL$1083,G$1,FALSE))</f>
        <v>#N/A</v>
      </c>
      <c r="H3" s="60" t="e">
        <f>IF('Transom (V105,V210,V420)'!$B6="Custom",'Custom Climate Data'!H22,VLOOKUP($B3,$B$4:$AL$1083,H$1,FALSE))</f>
        <v>#N/A</v>
      </c>
      <c r="I3" s="60" t="e">
        <f>IF('Transom (V105,V210,V420)'!$B6="Custom",'Custom Climate Data'!I22,VLOOKUP($B3,$B$4:$AL$1083,I$1,FALSE))</f>
        <v>#N/A</v>
      </c>
      <c r="J3" s="60" t="e">
        <f>IF('Transom (V105,V210,V420)'!$B6="Custom",'Custom Climate Data'!J22,VLOOKUP($B3,$B$4:$AL$1083,J$1,FALSE))</f>
        <v>#N/A</v>
      </c>
      <c r="K3" s="60" t="e">
        <f>IF('Transom (V105,V210,V420)'!$B6="Custom",'Custom Climate Data'!K22,VLOOKUP($B3,$B$4:$AL$1083,K$1,FALSE))</f>
        <v>#N/A</v>
      </c>
      <c r="L3" s="60" t="e">
        <f>IF('Transom (V105,V210,V420)'!$B6="Custom",'Custom Climate Data'!L22,VLOOKUP($B3,$B$4:$AL$1083,L$1,FALSE))</f>
        <v>#N/A</v>
      </c>
      <c r="M3" s="60" t="e">
        <f>IF('Transom (V105,V210,V420)'!$B6="Custom",'Custom Climate Data'!M22,VLOOKUP($B3,$B$4:$AL$1083,M$1,FALSE))</f>
        <v>#N/A</v>
      </c>
      <c r="N3" s="60" t="e">
        <f>IF('Transom (V105,V210,V420)'!$B6="Custom",'Custom Climate Data'!N22,VLOOKUP($B3,$B$4:$AL$1083,N$1,FALSE))</f>
        <v>#N/A</v>
      </c>
      <c r="O3" s="60" t="e">
        <f>IF('Transom (V105,V210,V420)'!$B6="Custom",'Custom Climate Data'!C28,VLOOKUP($B3,$B$4:$AL$1083,O$1,FALSE))</f>
        <v>#N/A</v>
      </c>
      <c r="P3" s="60" t="e">
        <f>IF('Transom (V105,V210,V420)'!$B6="Custom",'Custom Climate Data'!D28,VLOOKUP($B3,$B$4:$AL$1083,P$1,FALSE))</f>
        <v>#N/A</v>
      </c>
      <c r="Q3" s="60" t="e">
        <f>IF('Transom (V105,V210,V420)'!$B6="Custom",'Custom Climate Data'!E28,VLOOKUP($B3,$B$4:$AL$1083,Q$1,FALSE))</f>
        <v>#N/A</v>
      </c>
      <c r="R3" s="60" t="e">
        <f>IF('Transom (V105,V210,V420)'!$B6="Custom",'Custom Climate Data'!F28,VLOOKUP($B3,$B$4:$AL$1083,R$1,FALSE))</f>
        <v>#N/A</v>
      </c>
      <c r="S3" s="60" t="e">
        <f>IF('Transom (V105,V210,V420)'!$B6="Custom",'Custom Climate Data'!G28,VLOOKUP($B3,$B$4:$AL$1083,S$1,FALSE))</f>
        <v>#N/A</v>
      </c>
      <c r="T3" s="60" t="e">
        <f>IF('Transom (V105,V210,V420)'!$B6="Custom",'Custom Climate Data'!H28,VLOOKUP($B3,$B$4:$AL$1083,T$1,FALSE))</f>
        <v>#N/A</v>
      </c>
      <c r="U3" s="60" t="e">
        <f>IF('Transom (V105,V210,V420)'!$B6="Custom",'Custom Climate Data'!I28,VLOOKUP($B3,$B$4:$AL$1083,U$1,FALSE))</f>
        <v>#N/A</v>
      </c>
      <c r="V3" s="60" t="e">
        <f>IF('Transom (V105,V210,V420)'!$B6="Custom",'Custom Climate Data'!J28,VLOOKUP($B3,$B$4:$AL$1083,V$1,FALSE))</f>
        <v>#N/A</v>
      </c>
      <c r="W3" s="60" t="e">
        <f>IF('Transom (V105,V210,V420)'!$B6="Custom",'Custom Climate Data'!K28,VLOOKUP($B3,$B$4:$AL$1083,W$1,FALSE))</f>
        <v>#N/A</v>
      </c>
      <c r="X3" s="60" t="e">
        <f>IF('Transom (V105,V210,V420)'!$B6="Custom",'Custom Climate Data'!L28,VLOOKUP($B3,$B$4:$AL$1083,X$1,FALSE))</f>
        <v>#N/A</v>
      </c>
      <c r="Y3" s="60" t="e">
        <f>IF('Transom (V105,V210,V420)'!$B6="Custom",'Custom Climate Data'!M28,VLOOKUP($B3,$B$4:$AL$1083,Y$1,FALSE))</f>
        <v>#N/A</v>
      </c>
      <c r="Z3" s="60" t="e">
        <f>IF('Transom (V105,V210,V420)'!$B6="Custom",'Custom Climate Data'!N28,VLOOKUP($B3,$B$4:$AL$1083,Z$1,FALSE))</f>
        <v>#N/A</v>
      </c>
      <c r="AA3" s="61" t="e">
        <f t="shared" ref="AA3:AL3" si="0">(EXP(17.625*CONVERT(O$3,"F","C")/(243.04+CONVERT(O$3,"F","C"))/EXP(17.625*CONVERT(C$3,"F","C")/(243.04+CONVERT(C$3,"F","C")))))</f>
        <v>#N/A</v>
      </c>
      <c r="AB3" s="61" t="e">
        <f t="shared" si="0"/>
        <v>#N/A</v>
      </c>
      <c r="AC3" s="61" t="e">
        <f t="shared" si="0"/>
        <v>#N/A</v>
      </c>
      <c r="AD3" s="61" t="e">
        <f t="shared" si="0"/>
        <v>#N/A</v>
      </c>
      <c r="AE3" s="61" t="e">
        <f t="shared" si="0"/>
        <v>#N/A</v>
      </c>
      <c r="AF3" s="61" t="e">
        <f t="shared" si="0"/>
        <v>#N/A</v>
      </c>
      <c r="AG3" s="61" t="e">
        <f t="shared" si="0"/>
        <v>#N/A</v>
      </c>
      <c r="AH3" s="61" t="e">
        <f t="shared" si="0"/>
        <v>#N/A</v>
      </c>
      <c r="AI3" s="61" t="e">
        <f t="shared" si="0"/>
        <v>#N/A</v>
      </c>
      <c r="AJ3" s="61" t="e">
        <f t="shared" si="0"/>
        <v>#N/A</v>
      </c>
      <c r="AK3" s="61" t="e">
        <f t="shared" si="0"/>
        <v>#N/A</v>
      </c>
      <c r="AL3" s="61" t="e">
        <f t="shared" si="0"/>
        <v>#N/A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sheetPr codeName="Sheet5"/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1182</v>
      </c>
      <c r="B2" s="66" t="s">
        <v>1110</v>
      </c>
      <c r="C2" s="66" t="s">
        <v>19</v>
      </c>
      <c r="D2" s="67" t="s">
        <v>1182</v>
      </c>
      <c r="E2" s="67" t="s">
        <v>1192</v>
      </c>
      <c r="F2" s="67" t="s">
        <v>1192</v>
      </c>
      <c r="G2" s="68" t="s">
        <v>1182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1184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1183</v>
      </c>
      <c r="CC2" s="69" t="s">
        <v>1185</v>
      </c>
      <c r="CD2" s="69" t="s">
        <v>1186</v>
      </c>
    </row>
    <row r="3" spans="1:82" x14ac:dyDescent="0.3">
      <c r="A3" s="66" t="s">
        <v>1185</v>
      </c>
      <c r="B3" s="66" t="s">
        <v>1154</v>
      </c>
      <c r="C3" s="66" t="s">
        <v>157</v>
      </c>
      <c r="D3" s="67" t="str">
        <f>'Transom (V105,V210,V420)'!C6</f>
        <v>Select</v>
      </c>
      <c r="E3" s="67" t="e">
        <f>HLOOKUP($D$3,$CB$2:$CD$56,BZ3,FALSE)</f>
        <v>#N/A</v>
      </c>
      <c r="F3" s="67" t="str">
        <f>IFERROR(HLOOKUP('Transom (V105,V210,V420)'!D$6,'phius_monthly climate data'!$I$2:$BW$81,'phius_monthly climate data'!$BZ3,FALSE),"")</f>
        <v/>
      </c>
      <c r="G3" s="68" t="s">
        <v>1185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1187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1184</v>
      </c>
    </row>
    <row r="4" spans="1:82" x14ac:dyDescent="0.3">
      <c r="A4" s="66" t="s">
        <v>1185</v>
      </c>
      <c r="B4" s="66" t="s">
        <v>1154</v>
      </c>
      <c r="C4" s="66" t="s">
        <v>223</v>
      </c>
      <c r="E4" s="67" t="e">
        <f t="shared" ref="E4:E56" si="0">HLOOKUP($D$3,$CB$2:$CD$56,BZ4,FALSE)</f>
        <v>#N/A</v>
      </c>
      <c r="F4" s="67" t="str">
        <f>IFERROR(HLOOKUP('Transom (V105,V210,V420)'!D$6,'phius_monthly climate data'!$I$2:$BW$81,'phius_monthly climate data'!$BZ4,FALSE),"")</f>
        <v/>
      </c>
      <c r="G4" s="68" t="s">
        <v>1188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1185</v>
      </c>
      <c r="B5" s="66" t="s">
        <v>1154</v>
      </c>
      <c r="C5" s="66" t="s">
        <v>291</v>
      </c>
      <c r="E5" s="67" t="e">
        <f t="shared" si="0"/>
        <v>#N/A</v>
      </c>
      <c r="F5" s="67" t="str">
        <f>IFERROR(HLOOKUP('Transom (V105,V210,V420)'!D$6,'phius_monthly climate data'!$I$2:$BW$81,'phius_monthly climate data'!$BZ5,FALSE),"")</f>
        <v/>
      </c>
      <c r="G5" s="68" t="s">
        <v>1183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1185</v>
      </c>
      <c r="B6" s="66" t="s">
        <v>1154</v>
      </c>
      <c r="C6" s="66" t="s">
        <v>292</v>
      </c>
      <c r="E6" s="67" t="e">
        <f t="shared" si="0"/>
        <v>#N/A</v>
      </c>
      <c r="F6" s="67" t="str">
        <f>IFERROR(HLOOKUP('Transom (V105,V210,V420)'!D$6,'phius_monthly climate data'!$I$2:$BW$81,'phius_monthly climate data'!$BZ6,FALSE),"")</f>
        <v/>
      </c>
      <c r="G6" s="68" t="s">
        <v>1183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1185</v>
      </c>
      <c r="B7" s="66" t="s">
        <v>1154</v>
      </c>
      <c r="C7" s="66" t="s">
        <v>293</v>
      </c>
      <c r="E7" s="67" t="e">
        <f t="shared" si="0"/>
        <v>#N/A</v>
      </c>
      <c r="F7" s="67" t="str">
        <f>IFERROR(HLOOKUP('Transom (V105,V210,V420)'!D$6,'phius_monthly climate data'!$I$2:$BW$81,'phius_monthly climate data'!$BZ7,FALSE),"")</f>
        <v/>
      </c>
      <c r="G7" s="68" t="s">
        <v>1183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1185</v>
      </c>
      <c r="B8" s="66" t="s">
        <v>1154</v>
      </c>
      <c r="C8" s="66" t="s">
        <v>352</v>
      </c>
      <c r="E8" s="67" t="e">
        <f t="shared" si="0"/>
        <v>#N/A</v>
      </c>
      <c r="F8" s="67" t="str">
        <f>IFERROR(HLOOKUP('Transom (V105,V210,V420)'!D$6,'phius_monthly climate data'!$I$2:$BW$81,'phius_monthly climate data'!$BZ8,FALSE),"")</f>
        <v/>
      </c>
      <c r="G8" s="68" t="s">
        <v>1183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1185</v>
      </c>
      <c r="B9" s="66" t="s">
        <v>1154</v>
      </c>
      <c r="C9" s="66" t="s">
        <v>394</v>
      </c>
      <c r="E9" s="67" t="e">
        <f t="shared" si="0"/>
        <v>#N/A</v>
      </c>
      <c r="F9" s="67" t="str">
        <f>IFERROR(HLOOKUP('Transom (V105,V210,V420)'!D$6,'phius_monthly climate data'!$I$2:$BW$81,'phius_monthly climate data'!$BZ9,FALSE),"")</f>
        <v/>
      </c>
      <c r="G9" s="68" t="s">
        <v>1185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1185</v>
      </c>
      <c r="B10" s="66" t="s">
        <v>1154</v>
      </c>
      <c r="C10" s="66" t="s">
        <v>532</v>
      </c>
      <c r="E10" s="67" t="e">
        <f t="shared" si="0"/>
        <v>#N/A</v>
      </c>
      <c r="F10" s="67" t="str">
        <f>IFERROR(HLOOKUP('Transom (V105,V210,V420)'!D$6,'phius_monthly climate data'!$I$2:$BW$81,'phius_monthly climate data'!$BZ10,FALSE),"")</f>
        <v/>
      </c>
      <c r="G10" s="68" t="s">
        <v>1189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1185</v>
      </c>
      <c r="B11" s="66" t="s">
        <v>1154</v>
      </c>
      <c r="C11" s="66" t="s">
        <v>561</v>
      </c>
      <c r="E11" s="67" t="e">
        <f t="shared" si="0"/>
        <v>#N/A</v>
      </c>
      <c r="F11" s="67" t="str">
        <f>IFERROR(HLOOKUP('Transom (V105,V210,V420)'!D$6,'phius_monthly climate data'!$I$2:$BW$81,'phius_monthly climate data'!$BZ11,FALSE),"")</f>
        <v/>
      </c>
      <c r="G11" s="68" t="s">
        <v>1183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1185</v>
      </c>
      <c r="B12" s="66" t="s">
        <v>1154</v>
      </c>
      <c r="C12" s="66" t="s">
        <v>626</v>
      </c>
      <c r="E12" s="67" t="e">
        <f t="shared" si="0"/>
        <v>#N/A</v>
      </c>
      <c r="F12" s="67" t="str">
        <f>IFERROR(HLOOKUP('Transom (V105,V210,V420)'!D$6,'phius_monthly climate data'!$I$2:$BW$81,'phius_monthly climate data'!$BZ12,FALSE),"")</f>
        <v/>
      </c>
      <c r="G12" s="68" t="s">
        <v>1183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1185</v>
      </c>
      <c r="B13" s="66" t="s">
        <v>1154</v>
      </c>
      <c r="C13" s="66" t="s">
        <v>836</v>
      </c>
      <c r="E13" s="67" t="e">
        <f t="shared" si="0"/>
        <v>#N/A</v>
      </c>
      <c r="F13" s="67" t="str">
        <f>IFERROR(HLOOKUP('Transom (V105,V210,V420)'!D$6,'phius_monthly climate data'!$I$2:$BW$81,'phius_monthly climate data'!$BZ13,FALSE),"")</f>
        <v/>
      </c>
      <c r="G13" s="68" t="s">
        <v>1190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1185</v>
      </c>
      <c r="B14" s="66" t="s">
        <v>1154</v>
      </c>
      <c r="C14" s="66" t="s">
        <v>945</v>
      </c>
      <c r="E14" s="67" t="e">
        <f t="shared" si="0"/>
        <v>#N/A</v>
      </c>
      <c r="F14" s="67" t="str">
        <f>IFERROR(HLOOKUP('Transom (V105,V210,V420)'!D$6,'phius_monthly climate data'!$I$2:$BW$81,'phius_monthly climate data'!$BZ14,FALSE),"")</f>
        <v/>
      </c>
      <c r="G14" s="68" t="s">
        <v>1183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1188</v>
      </c>
      <c r="B15" s="66" t="s">
        <v>1165</v>
      </c>
      <c r="C15" s="66" t="s">
        <v>282</v>
      </c>
      <c r="E15" s="67" t="e">
        <f t="shared" si="0"/>
        <v>#N/A</v>
      </c>
      <c r="F15" s="67" t="str">
        <f>IFERROR(HLOOKUP('Transom (V105,V210,V420)'!D$6,'phius_monthly climate data'!$I$2:$BW$81,'phius_monthly climate data'!$BZ15,FALSE),"")</f>
        <v/>
      </c>
      <c r="G15" s="68" t="s">
        <v>1183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1183</v>
      </c>
      <c r="B16" s="66" t="s">
        <v>1115</v>
      </c>
      <c r="C16" s="66" t="s">
        <v>25</v>
      </c>
      <c r="E16" s="67" t="e">
        <f t="shared" si="0"/>
        <v>#N/A</v>
      </c>
      <c r="F16" s="67" t="str">
        <f>IFERROR(HLOOKUP('Transom (V105,V210,V420)'!D$6,'phius_monthly climate data'!$I$2:$BW$81,'phius_monthly climate data'!$BZ16,FALSE),"")</f>
        <v/>
      </c>
      <c r="G16" s="68" t="s">
        <v>1183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1183</v>
      </c>
      <c r="B17" s="66" t="s">
        <v>1115</v>
      </c>
      <c r="C17" s="66" t="s">
        <v>49</v>
      </c>
      <c r="E17" s="67" t="e">
        <f t="shared" si="0"/>
        <v>#N/A</v>
      </c>
      <c r="F17" s="67" t="str">
        <f>IFERROR(HLOOKUP('Transom (V105,V210,V420)'!D$6,'phius_monthly climate data'!$I$2:$BW$81,'phius_monthly climate data'!$BZ17,FALSE),"")</f>
        <v/>
      </c>
      <c r="G17" s="68" t="s">
        <v>1183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1183</v>
      </c>
      <c r="B18" s="66" t="s">
        <v>1115</v>
      </c>
      <c r="C18" s="66" t="s">
        <v>50</v>
      </c>
      <c r="E18" s="67" t="e">
        <f t="shared" si="0"/>
        <v>#N/A</v>
      </c>
      <c r="F18" s="67" t="str">
        <f>IFERROR(HLOOKUP('Transom (V105,V210,V420)'!D$6,'phius_monthly climate data'!$I$2:$BW$81,'phius_monthly climate data'!$BZ18,FALSE),"")</f>
        <v/>
      </c>
      <c r="G18" s="68" t="s">
        <v>1183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1183</v>
      </c>
      <c r="B19" s="66" t="s">
        <v>1115</v>
      </c>
      <c r="C19" s="66" t="s">
        <v>51</v>
      </c>
      <c r="E19" s="67" t="e">
        <f t="shared" si="0"/>
        <v>#N/A</v>
      </c>
      <c r="F19" s="67" t="str">
        <f>IFERROR(HLOOKUP('Transom (V105,V210,V420)'!D$6,'phius_monthly climate data'!$I$2:$BW$81,'phius_monthly climate data'!$BZ19,FALSE),"")</f>
        <v/>
      </c>
      <c r="G19" s="68" t="s">
        <v>1183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1183</v>
      </c>
      <c r="B20" s="66" t="s">
        <v>1115</v>
      </c>
      <c r="C20" s="66" t="s">
        <v>52</v>
      </c>
      <c r="E20" s="67" t="e">
        <f t="shared" si="0"/>
        <v>#N/A</v>
      </c>
      <c r="F20" s="67" t="str">
        <f>IFERROR(HLOOKUP('Transom (V105,V210,V420)'!D$6,'phius_monthly climate data'!$I$2:$BW$81,'phius_monthly climate data'!$BZ20,FALSE),"")</f>
        <v/>
      </c>
      <c r="G20" s="68" t="s">
        <v>1183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1183</v>
      </c>
      <c r="B21" s="66" t="s">
        <v>1115</v>
      </c>
      <c r="C21" s="66" t="s">
        <v>53</v>
      </c>
      <c r="E21" s="67" t="e">
        <f t="shared" si="0"/>
        <v>#N/A</v>
      </c>
      <c r="F21" s="67" t="str">
        <f>IFERROR(HLOOKUP('Transom (V105,V210,V420)'!D$6,'phius_monthly climate data'!$I$2:$BW$81,'phius_monthly climate data'!$BZ21,FALSE),"")</f>
        <v/>
      </c>
      <c r="G21" s="68" t="s">
        <v>1183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1183</v>
      </c>
      <c r="B22" s="66" t="s">
        <v>1115</v>
      </c>
      <c r="C22" s="66" t="s">
        <v>56</v>
      </c>
      <c r="E22" s="67" t="e">
        <f t="shared" si="0"/>
        <v>#N/A</v>
      </c>
      <c r="F22" s="67" t="str">
        <f>IFERROR(HLOOKUP('Transom (V105,V210,V420)'!D$6,'phius_monthly climate data'!$I$2:$BW$81,'phius_monthly climate data'!$BZ22,FALSE),"")</f>
        <v/>
      </c>
      <c r="G22" s="68" t="s">
        <v>1183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1183</v>
      </c>
      <c r="B23" s="66" t="s">
        <v>1115</v>
      </c>
      <c r="C23" s="66" t="s">
        <v>58</v>
      </c>
      <c r="E23" s="67" t="e">
        <f t="shared" si="0"/>
        <v>#N/A</v>
      </c>
      <c r="F23" s="67" t="str">
        <f>IFERROR(HLOOKUP('Transom (V105,V210,V420)'!D$6,'phius_monthly climate data'!$I$2:$BW$81,'phius_monthly climate data'!$BZ23,FALSE),"")</f>
        <v/>
      </c>
      <c r="G23" s="68" t="s">
        <v>1189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1183</v>
      </c>
      <c r="B24" s="66" t="s">
        <v>1115</v>
      </c>
      <c r="C24" s="66" t="s">
        <v>60</v>
      </c>
      <c r="E24" s="67" t="e">
        <f t="shared" si="0"/>
        <v>#N/A</v>
      </c>
      <c r="F24" s="67" t="str">
        <f>IFERROR(HLOOKUP('Transom (V105,V210,V420)'!D$6,'phius_monthly climate data'!$I$2:$BW$81,'phius_monthly climate data'!$BZ24,FALSE),"")</f>
        <v/>
      </c>
      <c r="G24" s="68" t="s">
        <v>1183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1183</v>
      </c>
      <c r="B25" s="66" t="s">
        <v>1115</v>
      </c>
      <c r="C25" s="66" t="s">
        <v>89</v>
      </c>
      <c r="E25" s="67" t="e">
        <f t="shared" si="0"/>
        <v>#N/A</v>
      </c>
      <c r="F25" s="67" t="str">
        <f>IFERROR(HLOOKUP('Transom (V105,V210,V420)'!D$6,'phius_monthly climate data'!$I$2:$BW$81,'phius_monthly climate data'!$BZ25,FALSE),"")</f>
        <v/>
      </c>
      <c r="G25" s="68" t="s">
        <v>1183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1183</v>
      </c>
      <c r="B26" s="66" t="s">
        <v>1115</v>
      </c>
      <c r="C26" s="66" t="s">
        <v>109</v>
      </c>
      <c r="E26" s="67" t="e">
        <f t="shared" si="0"/>
        <v>#N/A</v>
      </c>
      <c r="F26" s="67" t="str">
        <f>IFERROR(HLOOKUP('Transom (V105,V210,V420)'!D$6,'phius_monthly climate data'!$I$2:$BW$81,'phius_monthly climate data'!$BZ26,FALSE),"")</f>
        <v/>
      </c>
      <c r="G26" s="68" t="s">
        <v>1183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1183</v>
      </c>
      <c r="B27" s="66" t="s">
        <v>1115</v>
      </c>
      <c r="C27" s="66" t="s">
        <v>110</v>
      </c>
      <c r="E27" s="67" t="e">
        <f t="shared" si="0"/>
        <v>#N/A</v>
      </c>
      <c r="F27" s="67" t="str">
        <f>IFERROR(HLOOKUP('Transom (V105,V210,V420)'!D$6,'phius_monthly climate data'!$I$2:$BW$81,'phius_monthly climate data'!$BZ27,FALSE),"")</f>
        <v/>
      </c>
      <c r="G27" s="68" t="s">
        <v>1183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1183</v>
      </c>
      <c r="B28" s="66" t="s">
        <v>1115</v>
      </c>
      <c r="C28" s="66" t="s">
        <v>112</v>
      </c>
      <c r="E28" s="67" t="e">
        <f t="shared" si="0"/>
        <v>#N/A</v>
      </c>
      <c r="F28" s="67" t="str">
        <f>IFERROR(HLOOKUP('Transom (V105,V210,V420)'!D$6,'phius_monthly climate data'!$I$2:$BW$81,'phius_monthly climate data'!$BZ28,FALSE),"")</f>
        <v/>
      </c>
      <c r="G28" s="68" t="s">
        <v>1183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1183</v>
      </c>
      <c r="B29" s="66" t="s">
        <v>1115</v>
      </c>
      <c r="C29" s="66" t="s">
        <v>113</v>
      </c>
      <c r="E29" s="67" t="e">
        <f t="shared" si="0"/>
        <v>#N/A</v>
      </c>
      <c r="F29" s="67" t="str">
        <f>IFERROR(HLOOKUP('Transom (V105,V210,V420)'!D$6,'phius_monthly climate data'!$I$2:$BW$81,'phius_monthly climate data'!$BZ29,FALSE),"")</f>
        <v/>
      </c>
      <c r="G29" s="68" t="s">
        <v>1183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1183</v>
      </c>
      <c r="B30" s="66" t="s">
        <v>1115</v>
      </c>
      <c r="C30" s="66" t="s">
        <v>116</v>
      </c>
      <c r="E30" s="67" t="e">
        <f t="shared" si="0"/>
        <v>#N/A</v>
      </c>
      <c r="F30" s="67" t="str">
        <f>IFERROR(HLOOKUP('Transom (V105,V210,V420)'!D$6,'phius_monthly climate data'!$I$2:$BW$81,'phius_monthly climate data'!$BZ30,FALSE),"")</f>
        <v/>
      </c>
      <c r="G30" s="68" t="s">
        <v>1183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1183</v>
      </c>
      <c r="B31" s="66" t="s">
        <v>1115</v>
      </c>
      <c r="C31" s="66" t="s">
        <v>210</v>
      </c>
      <c r="E31" s="67" t="e">
        <f t="shared" si="0"/>
        <v>#N/A</v>
      </c>
      <c r="F31" s="67" t="str">
        <f>IFERROR(HLOOKUP('Transom (V105,V210,V420)'!D$6,'phius_monthly climate data'!$I$2:$BW$81,'phius_monthly climate data'!$BZ31,FALSE),"")</f>
        <v/>
      </c>
      <c r="G31" s="68" t="s">
        <v>1183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1183</v>
      </c>
      <c r="B32" s="66" t="s">
        <v>1115</v>
      </c>
      <c r="C32" s="66" t="s">
        <v>224</v>
      </c>
      <c r="E32" s="67" t="e">
        <f t="shared" si="0"/>
        <v>#N/A</v>
      </c>
      <c r="F32" s="67" t="str">
        <f>IFERROR(HLOOKUP('Transom (V105,V210,V420)'!D$6,'phius_monthly climate data'!$I$2:$BW$81,'phius_monthly climate data'!$BZ32,FALSE),"")</f>
        <v/>
      </c>
      <c r="G32" s="68" t="s">
        <v>1183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1183</v>
      </c>
      <c r="B33" s="66" t="s">
        <v>1115</v>
      </c>
      <c r="C33" s="66" t="s">
        <v>254</v>
      </c>
      <c r="E33" s="67" t="e">
        <f t="shared" si="0"/>
        <v>#N/A</v>
      </c>
      <c r="F33" s="67" t="str">
        <f>IFERROR(HLOOKUP('Transom (V105,V210,V420)'!D$6,'phius_monthly climate data'!$I$2:$BW$81,'phius_monthly climate data'!$BZ33,FALSE),"")</f>
        <v/>
      </c>
      <c r="G33" s="68" t="s">
        <v>1183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1183</v>
      </c>
      <c r="B34" s="66" t="s">
        <v>1115</v>
      </c>
      <c r="C34" s="66" t="s">
        <v>275</v>
      </c>
      <c r="E34" s="67" t="e">
        <f t="shared" si="0"/>
        <v>#N/A</v>
      </c>
      <c r="F34" s="67" t="str">
        <f>IFERROR(HLOOKUP('Transom (V105,V210,V420)'!D$6,'phius_monthly climate data'!$I$2:$BW$81,'phius_monthly climate data'!$BZ34,FALSE),"")</f>
        <v/>
      </c>
      <c r="G34" s="68" t="s">
        <v>1183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1183</v>
      </c>
      <c r="B35" s="66" t="s">
        <v>1115</v>
      </c>
      <c r="C35" s="66" t="s">
        <v>287</v>
      </c>
      <c r="E35" s="67" t="e">
        <f t="shared" si="0"/>
        <v>#N/A</v>
      </c>
      <c r="F35" s="67" t="str">
        <f>IFERROR(HLOOKUP('Transom (V105,V210,V420)'!D$6,'phius_monthly climate data'!$I$2:$BW$81,'phius_monthly climate data'!$BZ35,FALSE),"")</f>
        <v/>
      </c>
      <c r="G35" s="68" t="s">
        <v>1183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1183</v>
      </c>
      <c r="B36" s="66" t="s">
        <v>1115</v>
      </c>
      <c r="C36" s="66" t="s">
        <v>304</v>
      </c>
      <c r="E36" s="67" t="e">
        <f t="shared" si="0"/>
        <v>#N/A</v>
      </c>
      <c r="F36" s="67" t="str">
        <f>IFERROR(HLOOKUP('Transom (V105,V210,V420)'!D$6,'phius_monthly climate data'!$I$2:$BW$81,'phius_monthly climate data'!$BZ36,FALSE),"")</f>
        <v/>
      </c>
      <c r="G36" s="68" t="s">
        <v>1185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1183</v>
      </c>
      <c r="B37" s="66" t="s">
        <v>1115</v>
      </c>
      <c r="C37" s="66" t="s">
        <v>319</v>
      </c>
      <c r="E37" s="67" t="e">
        <f t="shared" si="0"/>
        <v>#N/A</v>
      </c>
      <c r="F37" s="67" t="str">
        <f>IFERROR(HLOOKUP('Transom (V105,V210,V420)'!D$6,'phius_monthly climate data'!$I$2:$BW$81,'phius_monthly climate data'!$BZ37,FALSE),"")</f>
        <v/>
      </c>
      <c r="G37" s="68" t="s">
        <v>1183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1183</v>
      </c>
      <c r="B38" s="66" t="s">
        <v>1115</v>
      </c>
      <c r="C38" s="66" t="s">
        <v>320</v>
      </c>
      <c r="E38" s="67" t="e">
        <f t="shared" si="0"/>
        <v>#N/A</v>
      </c>
      <c r="F38" s="67" t="str">
        <f>IFERROR(HLOOKUP('Transom (V105,V210,V420)'!D$6,'phius_monthly climate data'!$I$2:$BW$81,'phius_monthly climate data'!$BZ38,FALSE),"")</f>
        <v/>
      </c>
      <c r="G38" s="68" t="s">
        <v>1183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1183</v>
      </c>
      <c r="B39" s="66" t="s">
        <v>1115</v>
      </c>
      <c r="C39" s="66" t="s">
        <v>364</v>
      </c>
      <c r="E39" s="67" t="e">
        <f t="shared" si="0"/>
        <v>#N/A</v>
      </c>
      <c r="F39" s="67" t="str">
        <f>IFERROR(HLOOKUP('Transom (V105,V210,V420)'!D$6,'phius_monthly climate data'!$I$2:$BW$81,'phius_monthly climate data'!$BZ39,FALSE),"")</f>
        <v/>
      </c>
      <c r="G39" s="68" t="s">
        <v>1183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1183</v>
      </c>
      <c r="B40" s="66" t="s">
        <v>1115</v>
      </c>
      <c r="C40" s="66" t="s">
        <v>378</v>
      </c>
      <c r="E40" s="67" t="e">
        <f t="shared" si="0"/>
        <v>#N/A</v>
      </c>
      <c r="F40" s="67" t="str">
        <f>IFERROR(HLOOKUP('Transom (V105,V210,V420)'!D$6,'phius_monthly climate data'!$I$2:$BW$81,'phius_monthly climate data'!$BZ40,FALSE),"")</f>
        <v/>
      </c>
      <c r="G40" s="68" t="s">
        <v>1183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1183</v>
      </c>
      <c r="B41" s="66" t="s">
        <v>1115</v>
      </c>
      <c r="C41" s="66" t="s">
        <v>413</v>
      </c>
      <c r="E41" s="67" t="e">
        <f t="shared" si="0"/>
        <v>#N/A</v>
      </c>
      <c r="F41" s="67" t="str">
        <f>IFERROR(HLOOKUP('Transom (V105,V210,V420)'!D$6,'phius_monthly climate data'!$I$2:$BW$81,'phius_monthly climate data'!$BZ41,FALSE),"")</f>
        <v/>
      </c>
      <c r="G41" s="68" t="s">
        <v>1183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1183</v>
      </c>
      <c r="B42" s="66" t="s">
        <v>1115</v>
      </c>
      <c r="C42" s="66" t="s">
        <v>415</v>
      </c>
      <c r="E42" s="67" t="e">
        <f t="shared" si="0"/>
        <v>#N/A</v>
      </c>
      <c r="F42" s="67" t="str">
        <f>IFERROR(HLOOKUP('Transom (V105,V210,V420)'!D$6,'phius_monthly climate data'!$I$2:$BW$81,'phius_monthly climate data'!$BZ42,FALSE),"")</f>
        <v/>
      </c>
      <c r="G42" s="68" t="s">
        <v>1183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1183</v>
      </c>
      <c r="B43" s="66" t="s">
        <v>1115</v>
      </c>
      <c r="C43" s="66" t="s">
        <v>444</v>
      </c>
      <c r="E43" s="67" t="e">
        <f t="shared" si="0"/>
        <v>#N/A</v>
      </c>
      <c r="F43" s="67" t="str">
        <f>IFERROR(HLOOKUP('Transom (V105,V210,V420)'!D$6,'phius_monthly climate data'!$I$2:$BW$81,'phius_monthly climate data'!$BZ43,FALSE),"")</f>
        <v/>
      </c>
      <c r="G43" s="68" t="s">
        <v>1183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1183</v>
      </c>
      <c r="B44" s="66" t="s">
        <v>1115</v>
      </c>
      <c r="C44" s="66" t="s">
        <v>449</v>
      </c>
      <c r="E44" s="67" t="e">
        <f t="shared" si="0"/>
        <v>#N/A</v>
      </c>
      <c r="F44" s="67" t="str">
        <f>IFERROR(HLOOKUP('Transom (V105,V210,V420)'!D$6,'phius_monthly climate data'!$I$2:$BW$81,'phius_monthly climate data'!$BZ44,FALSE),"")</f>
        <v/>
      </c>
      <c r="G44" s="68" t="s">
        <v>1183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1183</v>
      </c>
      <c r="B45" s="66" t="s">
        <v>1115</v>
      </c>
      <c r="C45" s="66" t="s">
        <v>467</v>
      </c>
      <c r="E45" s="67" t="e">
        <f t="shared" si="0"/>
        <v>#N/A</v>
      </c>
      <c r="F45" s="67" t="str">
        <f>IFERROR(HLOOKUP('Transom (V105,V210,V420)'!D$6,'phius_monthly climate data'!$I$2:$BW$81,'phius_monthly climate data'!$BZ45,FALSE),"")</f>
        <v/>
      </c>
      <c r="G45" s="68" t="s">
        <v>1183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1183</v>
      </c>
      <c r="B46" s="66" t="s">
        <v>1115</v>
      </c>
      <c r="C46" s="66" t="s">
        <v>469</v>
      </c>
      <c r="E46" s="67" t="e">
        <f t="shared" si="0"/>
        <v>#N/A</v>
      </c>
      <c r="F46" s="67" t="str">
        <f>IFERROR(HLOOKUP('Transom (V105,V210,V420)'!D$6,'phius_monthly climate data'!$I$2:$BW$81,'phius_monthly climate data'!$BZ46,FALSE),"")</f>
        <v/>
      </c>
      <c r="G46" s="68" t="s">
        <v>1183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1183</v>
      </c>
      <c r="B47" s="66" t="s">
        <v>1115</v>
      </c>
      <c r="C47" s="66" t="s">
        <v>497</v>
      </c>
      <c r="E47" s="67" t="e">
        <f t="shared" si="0"/>
        <v>#N/A</v>
      </c>
      <c r="F47" s="67" t="str">
        <f>IFERROR(HLOOKUP('Transom (V105,V210,V420)'!D$6,'phius_monthly climate data'!$I$2:$BW$81,'phius_monthly climate data'!$BZ47,FALSE),"")</f>
        <v/>
      </c>
      <c r="G47" s="68" t="s">
        <v>1183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1183</v>
      </c>
      <c r="B48" s="66" t="s">
        <v>1115</v>
      </c>
      <c r="C48" s="66" t="s">
        <v>500</v>
      </c>
      <c r="E48" s="67" t="e">
        <f t="shared" si="0"/>
        <v>#N/A</v>
      </c>
      <c r="F48" s="67" t="str">
        <f>IFERROR(HLOOKUP('Transom (V105,V210,V420)'!D$6,'phius_monthly climate data'!$I$2:$BW$81,'phius_monthly climate data'!$BZ48,FALSE),"")</f>
        <v/>
      </c>
      <c r="G48" s="68" t="s">
        <v>1183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1183</v>
      </c>
      <c r="B49" s="66" t="s">
        <v>1115</v>
      </c>
      <c r="C49" s="66" t="s">
        <v>511</v>
      </c>
      <c r="E49" s="67" t="e">
        <f t="shared" si="0"/>
        <v>#N/A</v>
      </c>
      <c r="F49" s="67" t="str">
        <f>IFERROR(HLOOKUP('Transom (V105,V210,V420)'!D$6,'phius_monthly climate data'!$I$2:$BW$81,'phius_monthly climate data'!$BZ49,FALSE),"")</f>
        <v/>
      </c>
      <c r="G49" s="68" t="s">
        <v>1183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1183</v>
      </c>
      <c r="B50" s="66" t="s">
        <v>1115</v>
      </c>
      <c r="C50" s="66" t="s">
        <v>513</v>
      </c>
      <c r="E50" s="67" t="e">
        <f t="shared" si="0"/>
        <v>#N/A</v>
      </c>
      <c r="F50" s="67" t="str">
        <f>IFERROR(HLOOKUP('Transom (V105,V210,V420)'!D$6,'phius_monthly climate data'!$I$2:$BW$81,'phius_monthly climate data'!$BZ50,FALSE),"")</f>
        <v/>
      </c>
      <c r="G50" s="68" t="s">
        <v>1183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1183</v>
      </c>
      <c r="B51" s="66" t="s">
        <v>1115</v>
      </c>
      <c r="C51" s="66" t="s">
        <v>517</v>
      </c>
      <c r="E51" s="67" t="e">
        <f t="shared" si="0"/>
        <v>#N/A</v>
      </c>
      <c r="F51" s="67" t="str">
        <f>IFERROR(HLOOKUP('Transom (V105,V210,V420)'!D$6,'phius_monthly climate data'!$I$2:$BW$81,'phius_monthly climate data'!$BZ51,FALSE),"")</f>
        <v/>
      </c>
      <c r="G51" s="68" t="s">
        <v>1185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1183</v>
      </c>
      <c r="B52" s="66" t="s">
        <v>1115</v>
      </c>
      <c r="C52" s="66" t="s">
        <v>524</v>
      </c>
      <c r="E52" s="67" t="e">
        <f t="shared" si="0"/>
        <v>#N/A</v>
      </c>
      <c r="F52" s="67" t="str">
        <f>IFERROR(HLOOKUP('Transom (V105,V210,V420)'!D$6,'phius_monthly climate data'!$I$2:$BW$81,'phius_monthly climate data'!$BZ52,FALSE),"")</f>
        <v/>
      </c>
      <c r="G52" s="68" t="s">
        <v>1183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1183</v>
      </c>
      <c r="B53" s="66" t="s">
        <v>1115</v>
      </c>
      <c r="C53" s="66" t="s">
        <v>526</v>
      </c>
      <c r="E53" s="67" t="e">
        <f t="shared" si="0"/>
        <v>#N/A</v>
      </c>
      <c r="F53" s="67" t="str">
        <f>IFERROR(HLOOKUP('Transom (V105,V210,V420)'!D$6,'phius_monthly climate data'!$I$2:$BW$81,'phius_monthly climate data'!$BZ53,FALSE),"")</f>
        <v/>
      </c>
      <c r="G53" s="68" t="s">
        <v>1183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1183</v>
      </c>
      <c r="B54" s="66" t="s">
        <v>1115</v>
      </c>
      <c r="C54" s="66" t="s">
        <v>538</v>
      </c>
      <c r="E54" s="67" t="e">
        <f t="shared" si="0"/>
        <v>#N/A</v>
      </c>
      <c r="F54" s="67" t="str">
        <f>IFERROR(HLOOKUP('Transom (V105,V210,V420)'!D$6,'phius_monthly climate data'!$I$2:$BW$81,'phius_monthly climate data'!$BZ54,FALSE),"")</f>
        <v/>
      </c>
      <c r="G54" s="68" t="s">
        <v>1185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1183</v>
      </c>
      <c r="B55" s="66" t="s">
        <v>1115</v>
      </c>
      <c r="C55" s="66" t="s">
        <v>623</v>
      </c>
      <c r="E55" s="67" t="e">
        <f t="shared" si="0"/>
        <v>#N/A</v>
      </c>
      <c r="F55" s="67" t="str">
        <f>IFERROR(HLOOKUP('Transom (V105,V210,V420)'!D$6,'phius_monthly climate data'!$I$2:$BW$81,'phius_monthly climate data'!$BZ55,FALSE),"")</f>
        <v/>
      </c>
      <c r="G55" s="68" t="s">
        <v>1185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1183</v>
      </c>
      <c r="B56" s="66" t="s">
        <v>1115</v>
      </c>
      <c r="C56" s="66" t="s">
        <v>627</v>
      </c>
      <c r="E56" s="67" t="e">
        <f t="shared" si="0"/>
        <v>#N/A</v>
      </c>
      <c r="F56" s="67" t="str">
        <f>IFERROR(HLOOKUP('Transom (V105,V210,V420)'!D$6,'phius_monthly climate data'!$I$2:$BW$81,'phius_monthly climate data'!$BZ56,FALSE),"")</f>
        <v/>
      </c>
      <c r="G56" s="68" t="s">
        <v>1183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1183</v>
      </c>
      <c r="B57" s="66" t="s">
        <v>1115</v>
      </c>
      <c r="C57" s="66" t="s">
        <v>639</v>
      </c>
      <c r="F57" s="67" t="str">
        <f>IFERROR(HLOOKUP('Transom (V105,V210,V420)'!D$6,'phius_monthly climate data'!$I$2:$BW$81,'phius_monthly climate data'!$BZ57,FALSE),"")</f>
        <v/>
      </c>
      <c r="G57" s="68" t="s">
        <v>1191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1183</v>
      </c>
      <c r="B58" s="66" t="s">
        <v>1115</v>
      </c>
      <c r="C58" s="66" t="s">
        <v>701</v>
      </c>
      <c r="F58" s="67" t="str">
        <f>IFERROR(HLOOKUP('Transom (V105,V210,V420)'!D$6,'phius_monthly climate data'!$I$2:$BW$81,'phius_monthly climate data'!$BZ58,FALSE),"")</f>
        <v/>
      </c>
      <c r="G58" s="68" t="s">
        <v>1183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1183</v>
      </c>
      <c r="B59" s="66" t="s">
        <v>1115</v>
      </c>
      <c r="C59" s="66" t="s">
        <v>721</v>
      </c>
      <c r="F59" s="67" t="str">
        <f>IFERROR(HLOOKUP('Transom (V105,V210,V420)'!D$6,'phius_monthly climate data'!$I$2:$BW$81,'phius_monthly climate data'!$BZ59,FALSE),"")</f>
        <v/>
      </c>
      <c r="G59" s="68" t="s">
        <v>1183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1183</v>
      </c>
      <c r="B60" s="66" t="s">
        <v>1115</v>
      </c>
      <c r="C60" s="66" t="s">
        <v>732</v>
      </c>
      <c r="F60" s="67" t="str">
        <f>IFERROR(HLOOKUP('Transom (V105,V210,V420)'!D$6,'phius_monthly climate data'!$I$2:$BW$81,'phius_monthly climate data'!$BZ60,FALSE),"")</f>
        <v/>
      </c>
      <c r="G60" s="68" t="s">
        <v>1185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1183</v>
      </c>
      <c r="B61" s="66" t="s">
        <v>1115</v>
      </c>
      <c r="C61" s="66" t="s">
        <v>770</v>
      </c>
      <c r="F61" s="67" t="str">
        <f>IFERROR(HLOOKUP('Transom (V105,V210,V420)'!D$6,'phius_monthly climate data'!$I$2:$BW$81,'phius_monthly climate data'!$BZ61,FALSE),"")</f>
        <v/>
      </c>
      <c r="G61" s="68" t="s">
        <v>1183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1183</v>
      </c>
      <c r="B62" s="66" t="s">
        <v>1115</v>
      </c>
      <c r="C62" s="66" t="s">
        <v>788</v>
      </c>
      <c r="F62" s="67" t="str">
        <f>IFERROR(HLOOKUP('Transom (V105,V210,V420)'!D$6,'phius_monthly climate data'!$I$2:$BW$81,'phius_monthly climate data'!$BZ62,FALSE),"")</f>
        <v/>
      </c>
      <c r="G62" s="68" t="s">
        <v>1183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1183</v>
      </c>
      <c r="B63" s="66" t="s">
        <v>1115</v>
      </c>
      <c r="C63" s="66" t="s">
        <v>802</v>
      </c>
      <c r="F63" s="67" t="str">
        <f>IFERROR(HLOOKUP('Transom (V105,V210,V420)'!D$6,'phius_monthly climate data'!$I$2:$BW$81,'phius_monthly climate data'!$BZ63,FALSE),"")</f>
        <v/>
      </c>
      <c r="G63" s="68" t="s">
        <v>1183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1183</v>
      </c>
      <c r="B64" s="66" t="s">
        <v>1115</v>
      </c>
      <c r="C64" s="66" t="s">
        <v>808</v>
      </c>
      <c r="D64" s="67"/>
      <c r="E64" s="67"/>
      <c r="F64" s="67" t="str">
        <f>IFERROR(HLOOKUP('Transom (V105,V210,V420)'!D$6,'phius_monthly climate data'!$I$2:$BW$81,'phius_monthly climate data'!$BZ64,FALSE),"")</f>
        <v/>
      </c>
      <c r="G64" s="68" t="s">
        <v>1183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1183</v>
      </c>
      <c r="B65" s="66" t="s">
        <v>1115</v>
      </c>
      <c r="C65" s="66" t="s">
        <v>872</v>
      </c>
      <c r="D65" s="67"/>
      <c r="E65" s="67"/>
      <c r="F65" s="67" t="str">
        <f>IFERROR(HLOOKUP('Transom (V105,V210,V420)'!D$6,'phius_monthly climate data'!$I$2:$BW$81,'phius_monthly climate data'!$BZ65,FALSE),"")</f>
        <v/>
      </c>
      <c r="G65" s="68" t="s">
        <v>1183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1183</v>
      </c>
      <c r="B66" s="66" t="s">
        <v>1115</v>
      </c>
      <c r="C66" s="66" t="s">
        <v>890</v>
      </c>
      <c r="D66" s="67"/>
      <c r="E66" s="67"/>
      <c r="F66" s="67" t="str">
        <f>IFERROR(HLOOKUP('Transom (V105,V210,V420)'!D$6,'phius_monthly climate data'!$I$2:$BW$81,'phius_monthly climate data'!$BZ66,FALSE),"")</f>
        <v/>
      </c>
      <c r="G66" s="68" t="s">
        <v>1183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1183</v>
      </c>
      <c r="B67" s="66" t="s">
        <v>1115</v>
      </c>
      <c r="C67" s="66" t="s">
        <v>904</v>
      </c>
      <c r="D67" s="67"/>
      <c r="E67" s="67"/>
      <c r="F67" s="67" t="str">
        <f>IFERROR(HLOOKUP('Transom (V105,V210,V420)'!D$6,'phius_monthly climate data'!$I$2:$BW$81,'phius_monthly climate data'!$BZ67,FALSE),"")</f>
        <v/>
      </c>
      <c r="G67" s="68" t="s">
        <v>1183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1183</v>
      </c>
      <c r="B68" s="66" t="s">
        <v>1115</v>
      </c>
      <c r="C68" s="66" t="s">
        <v>909</v>
      </c>
      <c r="D68" s="67"/>
      <c r="E68" s="67"/>
      <c r="F68" s="67" t="str">
        <f>IFERROR(HLOOKUP('Transom (V105,V210,V420)'!D$6,'phius_monthly climate data'!$I$2:$BW$81,'phius_monthly climate data'!$BZ68,FALSE),"")</f>
        <v/>
      </c>
      <c r="G68" s="68" t="s">
        <v>1183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1183</v>
      </c>
      <c r="B69" s="66" t="s">
        <v>1115</v>
      </c>
      <c r="C69" s="66" t="s">
        <v>910</v>
      </c>
      <c r="D69" s="67"/>
      <c r="E69" s="67"/>
      <c r="F69" s="67" t="str">
        <f>IFERROR(HLOOKUP('Transom (V105,V210,V420)'!D$6,'phius_monthly climate data'!$I$2:$BW$81,'phius_monthly climate data'!$BZ69,FALSE),"")</f>
        <v/>
      </c>
      <c r="G69" s="68" t="s">
        <v>1183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1183</v>
      </c>
      <c r="B70" s="66" t="s">
        <v>1115</v>
      </c>
      <c r="C70" s="66" t="s">
        <v>915</v>
      </c>
      <c r="D70" s="67"/>
      <c r="E70" s="67"/>
      <c r="F70" s="67" t="str">
        <f>IFERROR(HLOOKUP('Transom (V105,V210,V420)'!D$6,'phius_monthly climate data'!$I$2:$BW$81,'phius_monthly climate data'!$BZ70,FALSE),"")</f>
        <v/>
      </c>
      <c r="G70" s="68" t="s">
        <v>1185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1183</v>
      </c>
      <c r="B71" s="66" t="s">
        <v>1115</v>
      </c>
      <c r="C71" s="66" t="s">
        <v>919</v>
      </c>
      <c r="D71" s="67"/>
      <c r="E71" s="67"/>
      <c r="F71" s="67" t="str">
        <f>IFERROR(HLOOKUP('Transom (V105,V210,V420)'!D$6,'phius_monthly climate data'!$I$2:$BW$81,'phius_monthly climate data'!$BZ71,FALSE),"")</f>
        <v/>
      </c>
      <c r="G71" s="68" t="s">
        <v>1190</v>
      </c>
      <c r="H71" s="68" t="s">
        <v>1184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1183</v>
      </c>
      <c r="B72" s="66" t="s">
        <v>1115</v>
      </c>
      <c r="C72" s="66" t="s">
        <v>930</v>
      </c>
      <c r="D72" s="67"/>
      <c r="E72" s="67"/>
      <c r="F72" s="67" t="str">
        <f>IFERROR(HLOOKUP('Transom (V105,V210,V420)'!D$6,'phius_monthly climate data'!$I$2:$BW$81,'phius_monthly climate data'!$BZ72,FALSE),"")</f>
        <v/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1183</v>
      </c>
      <c r="B73" s="66" t="s">
        <v>1115</v>
      </c>
      <c r="C73" s="66" t="s">
        <v>931</v>
      </c>
      <c r="D73" s="67"/>
      <c r="E73" s="67"/>
      <c r="F73" s="67" t="str">
        <f>IFERROR(HLOOKUP('Transom (V105,V210,V420)'!D$6,'phius_monthly climate data'!$I$2:$BW$81,'phius_monthly climate data'!$BZ73,FALSE),"")</f>
        <v/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1183</v>
      </c>
      <c r="B74" s="66" t="s">
        <v>1115</v>
      </c>
      <c r="C74" s="66" t="s">
        <v>932</v>
      </c>
      <c r="D74" s="67"/>
      <c r="E74" s="67"/>
      <c r="F74" s="67" t="str">
        <f>IFERROR(HLOOKUP('Transom (V105,V210,V420)'!D$6,'phius_monthly climate data'!$I$2:$BW$81,'phius_monthly climate data'!$BZ74,FALSE),"")</f>
        <v/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1183</v>
      </c>
      <c r="B75" s="66" t="s">
        <v>1115</v>
      </c>
      <c r="C75" s="66" t="s">
        <v>935</v>
      </c>
      <c r="D75" s="67"/>
      <c r="E75" s="67"/>
      <c r="F75" s="67" t="str">
        <f>IFERROR(HLOOKUP('Transom (V105,V210,V420)'!D$6,'phius_monthly climate data'!$I$2:$BW$81,'phius_monthly climate data'!$BZ75,FALSE),"")</f>
        <v/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1183</v>
      </c>
      <c r="B76" s="66" t="s">
        <v>1115</v>
      </c>
      <c r="C76" s="66" t="s">
        <v>958</v>
      </c>
      <c r="D76" s="67"/>
      <c r="E76" s="67"/>
      <c r="F76" s="67" t="str">
        <f>IFERROR(HLOOKUP('Transom (V105,V210,V420)'!D$6,'phius_monthly climate data'!$I$2:$BW$81,'phius_monthly climate data'!$BZ76,FALSE),"")</f>
        <v/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1183</v>
      </c>
      <c r="B77" s="66" t="s">
        <v>1115</v>
      </c>
      <c r="C77" s="66" t="s">
        <v>981</v>
      </c>
      <c r="D77" s="67"/>
      <c r="E77" s="67"/>
      <c r="F77" s="67" t="str">
        <f>IFERROR(HLOOKUP('Transom (V105,V210,V420)'!D$6,'phius_monthly climate data'!$I$2:$BW$81,'phius_monthly climate data'!$BZ77,FALSE),"")</f>
        <v/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1183</v>
      </c>
      <c r="B78" s="66" t="s">
        <v>1115</v>
      </c>
      <c r="C78" s="66" t="s">
        <v>984</v>
      </c>
      <c r="D78" s="67"/>
      <c r="E78" s="67"/>
      <c r="F78" s="67" t="str">
        <f>IFERROR(HLOOKUP('Transom (V105,V210,V420)'!D$6,'phius_monthly climate data'!$I$2:$BW$81,'phius_monthly climate data'!$BZ78,FALSE),"")</f>
        <v/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1183</v>
      </c>
      <c r="B79" s="66" t="s">
        <v>1115</v>
      </c>
      <c r="C79" s="66" t="s">
        <v>994</v>
      </c>
      <c r="D79" s="67"/>
      <c r="E79" s="67"/>
      <c r="F79" s="67" t="str">
        <f>IFERROR(HLOOKUP('Transom (V105,V210,V420)'!D$6,'phius_monthly climate data'!$I$2:$BW$81,'phius_monthly climate data'!$BZ79,FALSE),"")</f>
        <v/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1183</v>
      </c>
      <c r="B80" s="66" t="s">
        <v>1115</v>
      </c>
      <c r="C80" s="66" t="s">
        <v>1021</v>
      </c>
      <c r="D80" s="67"/>
      <c r="E80" s="67"/>
      <c r="F80" s="67" t="str">
        <f>IFERROR(HLOOKUP('Transom (V105,V210,V420)'!D$6,'phius_monthly climate data'!$I$2:$BW$81,'phius_monthly climate data'!$BZ80,FALSE),"")</f>
        <v/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1183</v>
      </c>
      <c r="B81" s="66" t="s">
        <v>1115</v>
      </c>
      <c r="C81" s="66" t="s">
        <v>1024</v>
      </c>
      <c r="D81" s="67"/>
      <c r="E81" s="67"/>
      <c r="F81" s="67" t="str">
        <f>IFERROR(HLOOKUP('Transom (V105,V210,V420)'!D$6,'phius_monthly climate data'!$I$2:$BW$81,'phius_monthly climate data'!$BZ81,FALSE),"")</f>
        <v/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1183</v>
      </c>
      <c r="B82" s="66" t="s">
        <v>1115</v>
      </c>
      <c r="C82" s="66" t="s">
        <v>1025</v>
      </c>
      <c r="D82" s="67"/>
      <c r="E82" s="67"/>
      <c r="F82" s="67" t="str">
        <f>IFERROR(HLOOKUP('Transom (V105,V210,V420)'!D$6,'phius_monthly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1183</v>
      </c>
      <c r="B83" s="66" t="s">
        <v>1115</v>
      </c>
      <c r="C83" s="66" t="s">
        <v>1074</v>
      </c>
      <c r="D83" s="67"/>
      <c r="E83" s="67"/>
      <c r="F83" s="67" t="str">
        <f>IFERROR(HLOOKUP('Transom (V105,V210,V420)'!D$6,'phius_monthly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1183</v>
      </c>
      <c r="B84" s="66" t="s">
        <v>1115</v>
      </c>
      <c r="C84" s="66" t="s">
        <v>1101</v>
      </c>
      <c r="D84" s="67"/>
      <c r="E84" s="67"/>
      <c r="F84" s="67" t="str">
        <f>IFERROR(HLOOKUP('Transom (V105,V210,V420)'!D$6,'phius_monthly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1183</v>
      </c>
      <c r="B85" s="66" t="s">
        <v>1115</v>
      </c>
      <c r="C85" s="66" t="s">
        <v>1103</v>
      </c>
      <c r="D85" s="67"/>
      <c r="E85" s="67"/>
      <c r="F85" s="67" t="str">
        <f>IFERROR(HLOOKUP('Transom (V105,V210,V420)'!D$6,'phius_monthly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1183</v>
      </c>
      <c r="B86" s="66" t="s">
        <v>1131</v>
      </c>
      <c r="C86" s="66" t="s">
        <v>59</v>
      </c>
      <c r="D86" s="67"/>
      <c r="E86" s="67"/>
      <c r="F86" s="67" t="str">
        <f>IFERROR(HLOOKUP('Transom (V105,V210,V420)'!D$6,'phius_monthly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1183</v>
      </c>
      <c r="B87" s="66" t="s">
        <v>1131</v>
      </c>
      <c r="C87" s="66" t="s">
        <v>71</v>
      </c>
      <c r="D87" s="67"/>
      <c r="E87" s="67"/>
      <c r="F87" s="67" t="str">
        <f>IFERROR(HLOOKUP('Transom (V105,V210,V420)'!D$6,'phius_monthly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1183</v>
      </c>
      <c r="B88" s="66" t="s">
        <v>1131</v>
      </c>
      <c r="C88" s="66" t="s">
        <v>117</v>
      </c>
      <c r="D88" s="67"/>
      <c r="E88" s="67"/>
      <c r="F88" s="67" t="str">
        <f>IFERROR(HLOOKUP('Transom (V105,V210,V420)'!D$6,'phius_monthly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1183</v>
      </c>
      <c r="B89" s="66" t="s">
        <v>1131</v>
      </c>
      <c r="C89" s="66" t="s">
        <v>154</v>
      </c>
      <c r="D89" s="67"/>
      <c r="E89" s="67"/>
      <c r="F89" s="67" t="str">
        <f>IFERROR(HLOOKUP('Transom (V105,V210,V420)'!D$6,'phius_monthly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1183</v>
      </c>
      <c r="B90" s="66" t="s">
        <v>1131</v>
      </c>
      <c r="C90" s="66" t="s">
        <v>278</v>
      </c>
      <c r="D90" s="67"/>
      <c r="E90" s="67"/>
      <c r="F90" s="67" t="str">
        <f>IFERROR(HLOOKUP('Transom (V105,V210,V420)'!D$6,'phius_monthly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1183</v>
      </c>
      <c r="B91" s="66" t="s">
        <v>1131</v>
      </c>
      <c r="C91" s="66" t="s">
        <v>462</v>
      </c>
      <c r="D91" s="67"/>
      <c r="E91" s="67"/>
      <c r="F91" s="67" t="str">
        <f>IFERROR(HLOOKUP('Transom (V105,V210,V420)'!D$6,'phius_monthly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1183</v>
      </c>
      <c r="B92" s="66" t="s">
        <v>1131</v>
      </c>
      <c r="C92" s="66" t="s">
        <v>614</v>
      </c>
      <c r="D92" s="67"/>
      <c r="E92" s="67"/>
      <c r="F92" s="67" t="str">
        <f>IFERROR(HLOOKUP('Transom (V105,V210,V420)'!D$6,'phius_monthly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1183</v>
      </c>
      <c r="B93" s="66" t="s">
        <v>1131</v>
      </c>
      <c r="C93" s="66" t="s">
        <v>656</v>
      </c>
      <c r="D93" s="67"/>
      <c r="E93" s="67"/>
      <c r="F93" s="67" t="str">
        <f>IFERROR(HLOOKUP('Transom (V105,V210,V420)'!D$6,'phius_monthly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1183</v>
      </c>
      <c r="B94" s="66" t="s">
        <v>1131</v>
      </c>
      <c r="C94" s="66" t="s">
        <v>657</v>
      </c>
      <c r="D94" s="67"/>
      <c r="E94" s="67"/>
      <c r="F94" s="67" t="str">
        <f>IFERROR(HLOOKUP('Transom (V105,V210,V420)'!D$6,'phius_monthly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1183</v>
      </c>
      <c r="B95" s="66" t="s">
        <v>1131</v>
      </c>
      <c r="C95" s="66" t="s">
        <v>669</v>
      </c>
      <c r="D95" s="67"/>
      <c r="E95" s="67"/>
      <c r="F95" s="67" t="str">
        <f>IFERROR(HLOOKUP('Transom (V105,V210,V420)'!D$6,'phius_monthly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1183</v>
      </c>
      <c r="B96" s="66" t="s">
        <v>1131</v>
      </c>
      <c r="C96" s="66" t="s">
        <v>689</v>
      </c>
      <c r="D96" s="67"/>
      <c r="E96" s="67"/>
      <c r="F96" s="67" t="str">
        <f>IFERROR(HLOOKUP('Transom (V105,V210,V420)'!D$6,'phius_monthly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1183</v>
      </c>
      <c r="B97" s="66" t="s">
        <v>1131</v>
      </c>
      <c r="C97" s="66" t="s">
        <v>1015</v>
      </c>
      <c r="D97" s="67"/>
      <c r="E97" s="67"/>
      <c r="F97" s="67" t="str">
        <f>IFERROR(HLOOKUP('Transom (V105,V210,V420)'!D$6,'phius_monthly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1183</v>
      </c>
      <c r="B98" s="66" t="s">
        <v>1140</v>
      </c>
      <c r="C98" s="66" t="s">
        <v>91</v>
      </c>
      <c r="D98" s="67"/>
      <c r="E98" s="67"/>
      <c r="F98" s="67" t="str">
        <f>IFERROR(HLOOKUP('Transom (V105,V210,V420)'!D$6,'phius_monthly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1183</v>
      </c>
      <c r="B99" s="66" t="s">
        <v>1140</v>
      </c>
      <c r="C99" s="66" t="s">
        <v>107</v>
      </c>
      <c r="D99" s="67"/>
      <c r="E99" s="67"/>
      <c r="F99" s="67" t="str">
        <f>IFERROR(HLOOKUP('Transom (V105,V210,V420)'!D$6,'phius_monthly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1183</v>
      </c>
      <c r="B100" s="66" t="s">
        <v>1140</v>
      </c>
      <c r="C100" s="66" t="s">
        <v>295</v>
      </c>
      <c r="D100" s="67"/>
      <c r="E100" s="67"/>
      <c r="F100" s="67" t="str">
        <f>IFERROR(HLOOKUP('Transom (V105,V210,V420)'!D$6,'phius_monthly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1183</v>
      </c>
      <c r="B101" s="66" t="s">
        <v>1140</v>
      </c>
      <c r="C101" s="66" t="s">
        <v>330</v>
      </c>
      <c r="D101" s="67"/>
      <c r="E101" s="67"/>
      <c r="F101" s="67" t="str">
        <f>IFERROR(HLOOKUP('Transom (V105,V210,V420)'!D$6,'phius_monthly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1183</v>
      </c>
      <c r="B102" s="66" t="s">
        <v>1140</v>
      </c>
      <c r="C102" s="66" t="s">
        <v>338</v>
      </c>
      <c r="D102" s="67"/>
      <c r="E102" s="67"/>
      <c r="F102" s="67" t="str">
        <f>IFERROR(HLOOKUP('Transom (V105,V210,V420)'!D$6,'phius_monthly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1183</v>
      </c>
      <c r="B103" s="66" t="s">
        <v>1140</v>
      </c>
      <c r="C103" s="66" t="s">
        <v>359</v>
      </c>
      <c r="D103" s="67"/>
      <c r="E103" s="67"/>
      <c r="F103" s="67" t="str">
        <f>IFERROR(HLOOKUP('Transom (V105,V210,V420)'!D$6,'phius_monthly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1183</v>
      </c>
      <c r="B104" s="66" t="s">
        <v>1140</v>
      </c>
      <c r="C104" s="66" t="s">
        <v>424</v>
      </c>
      <c r="D104" s="67"/>
      <c r="E104" s="67"/>
      <c r="F104" s="67" t="str">
        <f>IFERROR(HLOOKUP('Transom (V105,V210,V420)'!D$6,'phius_monthly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1183</v>
      </c>
      <c r="B105" s="66" t="s">
        <v>1140</v>
      </c>
      <c r="C105" s="66" t="s">
        <v>493</v>
      </c>
      <c r="D105" s="67"/>
      <c r="E105" s="67"/>
      <c r="F105" s="67" t="str">
        <f>IFERROR(HLOOKUP('Transom (V105,V210,V420)'!D$6,'phius_monthly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1183</v>
      </c>
      <c r="B106" s="66" t="s">
        <v>1140</v>
      </c>
      <c r="C106" s="66" t="s">
        <v>572</v>
      </c>
      <c r="D106" s="67"/>
      <c r="E106" s="67"/>
      <c r="F106" s="67" t="str">
        <f>IFERROR(HLOOKUP('Transom (V105,V210,V420)'!D$6,'phius_monthly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1183</v>
      </c>
      <c r="B107" s="66" t="s">
        <v>1140</v>
      </c>
      <c r="C107" s="66" t="s">
        <v>573</v>
      </c>
      <c r="D107" s="67"/>
      <c r="E107" s="67"/>
      <c r="F107" s="67" t="str">
        <f>IFERROR(HLOOKUP('Transom (V105,V210,V420)'!D$6,'phius_monthly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1183</v>
      </c>
      <c r="B108" s="66" t="s">
        <v>1140</v>
      </c>
      <c r="C108" s="66" t="s">
        <v>794</v>
      </c>
      <c r="D108" s="67"/>
      <c r="E108" s="67"/>
      <c r="F108" s="67" t="str">
        <f>IFERROR(HLOOKUP('Transom (V105,V210,V420)'!D$6,'phius_monthly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1183</v>
      </c>
      <c r="B109" s="66" t="s">
        <v>1140</v>
      </c>
      <c r="C109" s="66" t="s">
        <v>860</v>
      </c>
      <c r="D109" s="67"/>
      <c r="E109" s="67"/>
      <c r="F109" s="67" t="str">
        <f>IFERROR(HLOOKUP('Transom (V105,V210,V420)'!D$6,'phius_monthly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1183</v>
      </c>
      <c r="B110" s="66" t="s">
        <v>1140</v>
      </c>
      <c r="C110" s="66" t="s">
        <v>926</v>
      </c>
      <c r="D110" s="67"/>
      <c r="E110" s="67"/>
      <c r="F110" s="67" t="str">
        <f>IFERROR(HLOOKUP('Transom (V105,V210,V420)'!D$6,'phius_monthly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1183</v>
      </c>
      <c r="B111" s="66" t="s">
        <v>1140</v>
      </c>
      <c r="C111" s="66" t="s">
        <v>946</v>
      </c>
      <c r="D111" s="67"/>
      <c r="E111" s="67"/>
      <c r="F111" s="67" t="str">
        <f>IFERROR(HLOOKUP('Transom (V105,V210,V420)'!D$6,'phius_monthly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1183</v>
      </c>
      <c r="B112" s="66" t="s">
        <v>1140</v>
      </c>
      <c r="C112" s="66" t="s">
        <v>973</v>
      </c>
      <c r="D112" s="67"/>
      <c r="E112" s="67"/>
      <c r="F112" s="67" t="str">
        <f>IFERROR(HLOOKUP('Transom (V105,V210,V420)'!D$6,'phius_monthly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1183</v>
      </c>
      <c r="B113" s="66" t="s">
        <v>1140</v>
      </c>
      <c r="C113" s="66" t="s">
        <v>989</v>
      </c>
      <c r="D113" s="67"/>
      <c r="E113" s="67"/>
      <c r="F113" s="67" t="str">
        <f>IFERROR(HLOOKUP('Transom (V105,V210,V420)'!D$6,'phius_monthly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1183</v>
      </c>
      <c r="B114" s="66" t="s">
        <v>1140</v>
      </c>
      <c r="C114" s="66" t="s">
        <v>1048</v>
      </c>
      <c r="D114" s="67"/>
      <c r="E114" s="67"/>
      <c r="F114" s="67" t="str">
        <f>IFERROR(HLOOKUP('Transom (V105,V210,V420)'!D$6,'phius_monthly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1183</v>
      </c>
      <c r="B115" s="66" t="s">
        <v>1156</v>
      </c>
      <c r="C115" s="66" t="s">
        <v>171</v>
      </c>
      <c r="D115" s="67"/>
      <c r="E115" s="67"/>
      <c r="F115" s="67" t="str">
        <f>IFERROR(HLOOKUP('Transom (V105,V210,V420)'!D$6,'phius_monthly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1183</v>
      </c>
      <c r="B116" s="66" t="s">
        <v>1156</v>
      </c>
      <c r="C116" s="66" t="s">
        <v>250</v>
      </c>
      <c r="D116" s="67"/>
      <c r="E116" s="67"/>
      <c r="F116" s="67" t="str">
        <f>IFERROR(HLOOKUP('Transom (V105,V210,V420)'!D$6,'phius_monthly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1183</v>
      </c>
      <c r="B117" s="66" t="s">
        <v>1156</v>
      </c>
      <c r="C117" s="66" t="s">
        <v>257</v>
      </c>
      <c r="D117" s="67"/>
      <c r="E117" s="67"/>
      <c r="F117" s="67" t="str">
        <f>IFERROR(HLOOKUP('Transom (V105,V210,V420)'!D$6,'phius_monthly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1183</v>
      </c>
      <c r="B118" s="66" t="s">
        <v>1156</v>
      </c>
      <c r="C118" s="66" t="s">
        <v>279</v>
      </c>
      <c r="D118" s="67"/>
      <c r="E118" s="67"/>
      <c r="F118" s="67" t="str">
        <f>IFERROR(HLOOKUP('Transom (V105,V210,V420)'!D$6,'phius_monthly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1183</v>
      </c>
      <c r="B119" s="66" t="s">
        <v>1156</v>
      </c>
      <c r="C119" s="66" t="s">
        <v>336</v>
      </c>
      <c r="D119" s="67"/>
      <c r="E119" s="67"/>
      <c r="F119" s="67" t="str">
        <f>IFERROR(HLOOKUP('Transom (V105,V210,V420)'!D$6,'phius_monthly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1183</v>
      </c>
      <c r="B120" s="66" t="s">
        <v>1156</v>
      </c>
      <c r="C120" s="66" t="s">
        <v>389</v>
      </c>
      <c r="D120" s="67"/>
      <c r="E120" s="67"/>
      <c r="F120" s="67" t="str">
        <f>IFERROR(HLOOKUP('Transom (V105,V210,V420)'!D$6,'phius_monthly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1183</v>
      </c>
      <c r="B121" s="66" t="s">
        <v>1156</v>
      </c>
      <c r="C121" s="66" t="s">
        <v>518</v>
      </c>
      <c r="D121" s="67"/>
      <c r="E121" s="67"/>
      <c r="F121" s="67" t="str">
        <f>IFERROR(HLOOKUP('Transom (V105,V210,V420)'!D$6,'phius_monthly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1183</v>
      </c>
      <c r="B122" s="66" t="s">
        <v>1156</v>
      </c>
      <c r="C122" s="66" t="s">
        <v>588</v>
      </c>
      <c r="D122" s="67"/>
      <c r="E122" s="67"/>
      <c r="F122" s="67" t="str">
        <f>IFERROR(HLOOKUP('Transom (V105,V210,V420)'!D$6,'phius_monthly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1183</v>
      </c>
      <c r="B123" s="66" t="s">
        <v>1156</v>
      </c>
      <c r="C123" s="66" t="s">
        <v>765</v>
      </c>
      <c r="D123" s="67"/>
      <c r="E123" s="67"/>
      <c r="F123" s="67" t="str">
        <f>IFERROR(HLOOKUP('Transom (V105,V210,V420)'!D$6,'phius_monthly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1183</v>
      </c>
      <c r="B124" s="66" t="s">
        <v>1156</v>
      </c>
      <c r="C124" s="66" t="s">
        <v>792</v>
      </c>
      <c r="D124" s="67"/>
      <c r="E124" s="67"/>
      <c r="F124" s="67" t="str">
        <f>IFERROR(HLOOKUP('Transom (V105,V210,V420)'!D$6,'phius_monthly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1183</v>
      </c>
      <c r="B125" s="66" t="s">
        <v>1156</v>
      </c>
      <c r="C125" s="66" t="s">
        <v>816</v>
      </c>
      <c r="D125" s="67"/>
      <c r="E125" s="67"/>
      <c r="F125" s="67" t="str">
        <f>IFERROR(HLOOKUP('Transom (V105,V210,V420)'!D$6,'phius_monthly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1183</v>
      </c>
      <c r="B126" s="66" t="s">
        <v>1156</v>
      </c>
      <c r="C126" s="66" t="s">
        <v>869</v>
      </c>
      <c r="D126" s="67"/>
      <c r="E126" s="67"/>
      <c r="F126" s="67" t="str">
        <f>IFERROR(HLOOKUP('Transom (V105,V210,V420)'!D$6,'phius_monthly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1183</v>
      </c>
      <c r="B127" s="66" t="s">
        <v>1156</v>
      </c>
      <c r="C127" s="66" t="s">
        <v>906</v>
      </c>
      <c r="D127" s="67"/>
      <c r="E127" s="67"/>
      <c r="F127" s="67" t="str">
        <f>IFERROR(HLOOKUP('Transom (V105,V210,V420)'!D$6,'phius_monthly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1183</v>
      </c>
      <c r="B128" s="66" t="s">
        <v>1156</v>
      </c>
      <c r="C128" s="66" t="s">
        <v>1011</v>
      </c>
      <c r="D128" s="67"/>
      <c r="E128" s="67"/>
      <c r="F128" s="67" t="str">
        <f>IFERROR(HLOOKUP('Transom (V105,V210,V420)'!D$6,'phius_monthly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1183</v>
      </c>
      <c r="B129" s="66" t="s">
        <v>1156</v>
      </c>
      <c r="C129" s="66" t="s">
        <v>1092</v>
      </c>
      <c r="D129" s="67"/>
      <c r="E129" s="67"/>
      <c r="F129" s="67" t="str">
        <f>IFERROR(HLOOKUP('Transom (V105,V210,V420)'!D$6,'phius_monthly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1183</v>
      </c>
      <c r="B130" s="66" t="s">
        <v>1156</v>
      </c>
      <c r="C130" s="66" t="s">
        <v>1107</v>
      </c>
      <c r="D130" s="67"/>
      <c r="E130" s="67"/>
      <c r="F130" s="67" t="str">
        <f>IFERROR(HLOOKUP('Transom (V105,V210,V420)'!D$6,'phius_monthly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1183</v>
      </c>
      <c r="B131" s="66" t="s">
        <v>1156</v>
      </c>
      <c r="C131" s="66" t="s">
        <v>1108</v>
      </c>
      <c r="D131" s="67"/>
      <c r="E131" s="67"/>
      <c r="F131" s="67" t="str">
        <f>IFERROR(HLOOKUP('Transom (V105,V210,V420)'!D$6,'phius_monthly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1185</v>
      </c>
      <c r="B132" s="66" t="s">
        <v>1111</v>
      </c>
      <c r="C132" s="66" t="s">
        <v>20</v>
      </c>
      <c r="D132" s="67"/>
      <c r="E132" s="67"/>
      <c r="F132" s="67" t="str">
        <f>IFERROR(HLOOKUP('Transom (V105,V210,V420)'!D$6,'phius_monthly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1185</v>
      </c>
      <c r="B133" s="66" t="s">
        <v>1111</v>
      </c>
      <c r="C133" s="66" t="s">
        <v>27</v>
      </c>
      <c r="D133" s="67"/>
      <c r="E133" s="67"/>
      <c r="F133" s="67" t="str">
        <f>IFERROR(HLOOKUP('Transom (V105,V210,V420)'!D$6,'phius_monthly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1185</v>
      </c>
      <c r="B134" s="66" t="s">
        <v>1111</v>
      </c>
      <c r="C134" s="66" t="s">
        <v>81</v>
      </c>
      <c r="D134" s="67"/>
      <c r="E134" s="67"/>
      <c r="F134" s="67" t="str">
        <f>IFERROR(HLOOKUP('Transom (V105,V210,V420)'!D$6,'phius_monthly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1185</v>
      </c>
      <c r="B135" s="66" t="s">
        <v>1111</v>
      </c>
      <c r="C135" s="66" t="s">
        <v>219</v>
      </c>
      <c r="D135" s="67"/>
      <c r="E135" s="67"/>
      <c r="F135" s="67" t="str">
        <f>IFERROR(HLOOKUP('Transom (V105,V210,V420)'!D$6,'phius_monthly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1185</v>
      </c>
      <c r="B136" s="66" t="s">
        <v>1111</v>
      </c>
      <c r="C136" s="66" t="s">
        <v>233</v>
      </c>
      <c r="D136" s="67"/>
      <c r="E136" s="67"/>
      <c r="F136" s="67" t="str">
        <f>IFERROR(HLOOKUP('Transom (V105,V210,V420)'!D$6,'phius_monthly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1185</v>
      </c>
      <c r="B137" s="66" t="s">
        <v>1111</v>
      </c>
      <c r="C137" s="66" t="s">
        <v>276</v>
      </c>
      <c r="D137" s="67"/>
      <c r="E137" s="67"/>
      <c r="F137" s="67" t="str">
        <f>IFERROR(HLOOKUP('Transom (V105,V210,V420)'!D$6,'phius_monthly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1185</v>
      </c>
      <c r="B138" s="66" t="s">
        <v>1111</v>
      </c>
      <c r="C138" s="66" t="s">
        <v>307</v>
      </c>
      <c r="D138" s="67"/>
      <c r="E138" s="67"/>
      <c r="F138" s="67" t="str">
        <f>IFERROR(HLOOKUP('Transom (V105,V210,V420)'!D$6,'phius_monthly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1185</v>
      </c>
      <c r="B139" s="66" t="s">
        <v>1111</v>
      </c>
      <c r="C139" s="66" t="s">
        <v>312</v>
      </c>
      <c r="D139" s="67"/>
      <c r="E139" s="67"/>
      <c r="F139" s="67" t="str">
        <f>IFERROR(HLOOKUP('Transom (V105,V210,V420)'!D$6,'phius_monthly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1185</v>
      </c>
      <c r="B140" s="66" t="s">
        <v>1111</v>
      </c>
      <c r="C140" s="66" t="s">
        <v>354</v>
      </c>
      <c r="D140" s="67"/>
      <c r="E140" s="67"/>
      <c r="F140" s="67" t="str">
        <f>IFERROR(HLOOKUP('Transom (V105,V210,V420)'!D$6,'phius_monthly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1185</v>
      </c>
      <c r="B141" s="66" t="s">
        <v>1111</v>
      </c>
      <c r="C141" s="66" t="s">
        <v>357</v>
      </c>
      <c r="D141" s="67"/>
      <c r="E141" s="67"/>
      <c r="F141" s="67" t="str">
        <f>IFERROR(HLOOKUP('Transom (V105,V210,V420)'!D$6,'phius_monthly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1185</v>
      </c>
      <c r="B142" s="66" t="s">
        <v>1111</v>
      </c>
      <c r="C142" s="66" t="s">
        <v>503</v>
      </c>
      <c r="D142" s="67"/>
      <c r="E142" s="67"/>
      <c r="F142" s="67" t="str">
        <f>IFERROR(HLOOKUP('Transom (V105,V210,V420)'!D$6,'phius_monthly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1185</v>
      </c>
      <c r="B143" s="66" t="s">
        <v>1111</v>
      </c>
      <c r="C143" s="66" t="s">
        <v>509</v>
      </c>
      <c r="D143" s="67"/>
      <c r="E143" s="67"/>
      <c r="F143" s="67" t="str">
        <f>IFERROR(HLOOKUP('Transom (V105,V210,V420)'!D$6,'phius_monthly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1185</v>
      </c>
      <c r="B144" s="66" t="s">
        <v>1111</v>
      </c>
      <c r="C144" s="66" t="s">
        <v>593</v>
      </c>
      <c r="D144" s="67"/>
      <c r="E144" s="67"/>
      <c r="F144" s="67" t="str">
        <f>IFERROR(HLOOKUP('Transom (V105,V210,V420)'!D$6,'phius_monthly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1185</v>
      </c>
      <c r="B145" s="66" t="s">
        <v>1111</v>
      </c>
      <c r="C145" s="66" t="s">
        <v>730</v>
      </c>
      <c r="D145" s="67"/>
      <c r="E145" s="67"/>
      <c r="F145" s="67" t="str">
        <f>IFERROR(HLOOKUP('Transom (V105,V210,V420)'!D$6,'phius_monthly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1185</v>
      </c>
      <c r="B146" s="66" t="s">
        <v>1111</v>
      </c>
      <c r="C146" s="66" t="s">
        <v>785</v>
      </c>
      <c r="D146" s="67"/>
      <c r="E146" s="67"/>
      <c r="F146" s="67" t="str">
        <f>IFERROR(HLOOKUP('Transom (V105,V210,V420)'!D$6,'phius_monthly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1185</v>
      </c>
      <c r="B147" s="66" t="s">
        <v>1111</v>
      </c>
      <c r="C147" s="66" t="s">
        <v>797</v>
      </c>
      <c r="D147" s="67"/>
      <c r="E147" s="67"/>
      <c r="F147" s="67" t="str">
        <f>IFERROR(HLOOKUP('Transom (V105,V210,V420)'!D$6,'phius_monthly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1185</v>
      </c>
      <c r="B148" s="66" t="s">
        <v>1111</v>
      </c>
      <c r="C148" s="66" t="s">
        <v>819</v>
      </c>
      <c r="D148" s="67"/>
      <c r="E148" s="67"/>
      <c r="F148" s="67" t="str">
        <f>IFERROR(HLOOKUP('Transom (V105,V210,V420)'!D$6,'phius_monthly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1185</v>
      </c>
      <c r="B149" s="66" t="s">
        <v>1111</v>
      </c>
      <c r="C149" s="66" t="s">
        <v>933</v>
      </c>
      <c r="D149" s="67"/>
      <c r="E149" s="67"/>
      <c r="F149" s="67" t="str">
        <f>IFERROR(HLOOKUP('Transom (V105,V210,V420)'!D$6,'phius_monthly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1185</v>
      </c>
      <c r="B150" s="66" t="s">
        <v>1111</v>
      </c>
      <c r="C150" s="66" t="s">
        <v>975</v>
      </c>
      <c r="D150" s="67"/>
      <c r="E150" s="67"/>
      <c r="F150" s="67" t="str">
        <f>IFERROR(HLOOKUP('Transom (V105,V210,V420)'!D$6,'phius_monthly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1185</v>
      </c>
      <c r="B151" s="66" t="s">
        <v>1111</v>
      </c>
      <c r="C151" s="66" t="s">
        <v>1032</v>
      </c>
      <c r="D151" s="67"/>
      <c r="E151" s="67"/>
      <c r="F151" s="67" t="str">
        <f>IFERROR(HLOOKUP('Transom (V105,V210,V420)'!D$6,'phius_monthly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1185</v>
      </c>
      <c r="B152" s="66" t="s">
        <v>1111</v>
      </c>
      <c r="C152" s="66" t="s">
        <v>1035</v>
      </c>
      <c r="D152" s="67"/>
      <c r="E152" s="67"/>
      <c r="F152" s="67" t="str">
        <f>IFERROR(HLOOKUP('Transom (V105,V210,V420)'!D$6,'phius_monthly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1185</v>
      </c>
      <c r="B153" s="66" t="s">
        <v>1111</v>
      </c>
      <c r="C153" s="66" t="s">
        <v>1039</v>
      </c>
      <c r="D153" s="67"/>
      <c r="E153" s="67"/>
      <c r="F153" s="67" t="str">
        <f>IFERROR(HLOOKUP('Transom (V105,V210,V420)'!D$6,'phius_monthly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1185</v>
      </c>
      <c r="B154" s="66" t="s">
        <v>1111</v>
      </c>
      <c r="C154" s="66" t="s">
        <v>1038</v>
      </c>
      <c r="D154" s="67"/>
      <c r="E154" s="67"/>
      <c r="F154" s="67" t="str">
        <f>IFERROR(HLOOKUP('Transom (V105,V210,V420)'!D$6,'phius_monthly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1185</v>
      </c>
      <c r="B155" s="66" t="s">
        <v>1111</v>
      </c>
      <c r="C155" s="66" t="s">
        <v>1041</v>
      </c>
      <c r="D155" s="67"/>
      <c r="E155" s="67"/>
      <c r="F155" s="67" t="str">
        <f>IFERROR(HLOOKUP('Transom (V105,V210,V420)'!D$6,'phius_monthly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1185</v>
      </c>
      <c r="B156" s="66" t="s">
        <v>1111</v>
      </c>
      <c r="C156" s="66" t="s">
        <v>1044</v>
      </c>
      <c r="D156" s="67"/>
      <c r="E156" s="67"/>
      <c r="F156" s="67" t="str">
        <f>IFERROR(HLOOKUP('Transom (V105,V210,V420)'!D$6,'phius_monthly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1185</v>
      </c>
      <c r="B157" s="66" t="s">
        <v>1111</v>
      </c>
      <c r="C157" s="66" t="s">
        <v>1068</v>
      </c>
      <c r="D157" s="67"/>
      <c r="E157" s="67"/>
      <c r="F157" s="67" t="str">
        <f>IFERROR(HLOOKUP('Transom (V105,V210,V420)'!D$6,'phius_monthly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1185</v>
      </c>
      <c r="B158" s="66" t="s">
        <v>1111</v>
      </c>
      <c r="C158" s="66" t="s">
        <v>1070</v>
      </c>
      <c r="D158" s="67"/>
      <c r="E158" s="67"/>
      <c r="F158" s="67" t="str">
        <f>IFERROR(HLOOKUP('Transom (V105,V210,V420)'!D$6,'phius_monthly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1189</v>
      </c>
      <c r="B159" s="66" t="s">
        <v>1163</v>
      </c>
      <c r="C159" s="66" t="s">
        <v>272</v>
      </c>
      <c r="D159" s="67"/>
      <c r="E159" s="67"/>
      <c r="F159" s="67" t="str">
        <f>IFERROR(HLOOKUP('Transom (V105,V210,V420)'!D$6,'phius_monthly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1183</v>
      </c>
      <c r="B160" s="66" t="s">
        <v>1127</v>
      </c>
      <c r="C160" s="66" t="s">
        <v>46</v>
      </c>
      <c r="D160" s="67"/>
      <c r="E160" s="67"/>
      <c r="F160" s="67" t="str">
        <f>IFERROR(HLOOKUP('Transom (V105,V210,V420)'!D$6,'phius_monthly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1183</v>
      </c>
      <c r="B161" s="66" t="s">
        <v>1127</v>
      </c>
      <c r="C161" s="66" t="s">
        <v>62</v>
      </c>
      <c r="D161" s="67"/>
      <c r="E161" s="67"/>
      <c r="F161" s="67" t="str">
        <f>IFERROR(HLOOKUP('Transom (V105,V210,V420)'!D$6,'phius_monthly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1183</v>
      </c>
      <c r="B162" s="66" t="s">
        <v>1127</v>
      </c>
      <c r="C162" s="66" t="s">
        <v>80</v>
      </c>
      <c r="D162" s="67"/>
      <c r="E162" s="67"/>
      <c r="F162" s="67" t="str">
        <f>IFERROR(HLOOKUP('Transom (V105,V210,V420)'!D$6,'phius_monthly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1183</v>
      </c>
      <c r="B163" s="66" t="s">
        <v>1127</v>
      </c>
      <c r="C163" s="66" t="s">
        <v>95</v>
      </c>
      <c r="D163" s="67"/>
      <c r="E163" s="67"/>
      <c r="F163" s="67" t="str">
        <f>IFERROR(HLOOKUP('Transom (V105,V210,V420)'!D$6,'phius_monthly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1183</v>
      </c>
      <c r="B164" s="66" t="s">
        <v>1127</v>
      </c>
      <c r="C164" s="66" t="s">
        <v>118</v>
      </c>
      <c r="D164" s="67"/>
      <c r="E164" s="67"/>
      <c r="F164" s="67" t="str">
        <f>IFERROR(HLOOKUP('Transom (V105,V210,V420)'!D$6,'phius_monthly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1183</v>
      </c>
      <c r="B165" s="66" t="s">
        <v>1127</v>
      </c>
      <c r="C165" s="66" t="s">
        <v>122</v>
      </c>
      <c r="D165" s="67"/>
      <c r="E165" s="67"/>
      <c r="F165" s="67" t="str">
        <f>IFERROR(HLOOKUP('Transom (V105,V210,V420)'!D$6,'phius_monthly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1183</v>
      </c>
      <c r="B166" s="66" t="s">
        <v>1127</v>
      </c>
      <c r="C166" s="66" t="s">
        <v>124</v>
      </c>
      <c r="D166" s="67"/>
      <c r="E166" s="67"/>
      <c r="F166" s="67" t="str">
        <f>IFERROR(HLOOKUP('Transom (V105,V210,V420)'!D$6,'phius_monthly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1183</v>
      </c>
      <c r="B167" s="66" t="s">
        <v>1127</v>
      </c>
      <c r="C167" s="66" t="s">
        <v>143</v>
      </c>
      <c r="D167" s="67"/>
      <c r="E167" s="67"/>
      <c r="F167" s="67" t="str">
        <f>IFERROR(HLOOKUP('Transom (V105,V210,V420)'!D$6,'phius_monthly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1183</v>
      </c>
      <c r="B168" s="66" t="s">
        <v>1127</v>
      </c>
      <c r="C168" s="66" t="s">
        <v>159</v>
      </c>
      <c r="D168" s="67"/>
      <c r="E168" s="67"/>
      <c r="F168" s="67" t="str">
        <f>IFERROR(HLOOKUP('Transom (V105,V210,V420)'!D$6,'phius_monthly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1183</v>
      </c>
      <c r="B169" s="66" t="s">
        <v>1127</v>
      </c>
      <c r="C169" s="66" t="s">
        <v>162</v>
      </c>
      <c r="D169" s="67"/>
      <c r="E169" s="67"/>
      <c r="F169" s="67" t="str">
        <f>IFERROR(HLOOKUP('Transom (V105,V210,V420)'!D$6,'phius_monthly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1183</v>
      </c>
      <c r="B170" s="66" t="s">
        <v>1127</v>
      </c>
      <c r="C170" s="66" t="s">
        <v>168</v>
      </c>
      <c r="D170" s="67"/>
      <c r="E170" s="67"/>
      <c r="F170" s="67" t="str">
        <f>IFERROR(HLOOKUP('Transom (V105,V210,V420)'!D$6,'phius_monthly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1183</v>
      </c>
      <c r="B171" s="66" t="s">
        <v>1127</v>
      </c>
      <c r="C171" s="66" t="s">
        <v>195</v>
      </c>
      <c r="D171" s="67"/>
      <c r="E171" s="67"/>
      <c r="F171" s="67" t="str">
        <f>IFERROR(HLOOKUP('Transom (V105,V210,V420)'!D$6,'phius_monthly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1183</v>
      </c>
      <c r="B172" s="66" t="s">
        <v>1127</v>
      </c>
      <c r="C172" s="66" t="s">
        <v>197</v>
      </c>
      <c r="D172" s="67"/>
      <c r="E172" s="67"/>
      <c r="F172" s="67" t="str">
        <f>IFERROR(HLOOKUP('Transom (V105,V210,V420)'!D$6,'phius_monthly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1183</v>
      </c>
      <c r="B173" s="66" t="s">
        <v>1127</v>
      </c>
      <c r="C173" s="66" t="s">
        <v>220</v>
      </c>
      <c r="D173" s="67"/>
      <c r="E173" s="67"/>
      <c r="F173" s="67" t="str">
        <f>IFERROR(HLOOKUP('Transom (V105,V210,V420)'!D$6,'phius_monthly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1183</v>
      </c>
      <c r="B174" s="66" t="s">
        <v>1127</v>
      </c>
      <c r="C174" s="66" t="s">
        <v>235</v>
      </c>
      <c r="D174" s="67"/>
      <c r="E174" s="67"/>
      <c r="F174" s="67" t="str">
        <f>IFERROR(HLOOKUP('Transom (V105,V210,V420)'!D$6,'phius_monthly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1183</v>
      </c>
      <c r="B175" s="66" t="s">
        <v>1127</v>
      </c>
      <c r="C175" s="66" t="s">
        <v>241</v>
      </c>
      <c r="D175" s="67"/>
      <c r="E175" s="67"/>
      <c r="F175" s="67" t="str">
        <f>IFERROR(HLOOKUP('Transom (V105,V210,V420)'!D$6,'phius_monthly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1183</v>
      </c>
      <c r="B176" s="66" t="s">
        <v>1127</v>
      </c>
      <c r="C176" s="66" t="s">
        <v>294</v>
      </c>
      <c r="D176" s="67"/>
      <c r="E176" s="67"/>
      <c r="F176" s="67" t="str">
        <f>IFERROR(HLOOKUP('Transom (V105,V210,V420)'!D$6,'phius_monthly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1183</v>
      </c>
      <c r="B177" s="66" t="s">
        <v>1127</v>
      </c>
      <c r="C177" s="66" t="s">
        <v>370</v>
      </c>
      <c r="D177" s="67"/>
      <c r="E177" s="67"/>
      <c r="F177" s="67" t="str">
        <f>IFERROR(HLOOKUP('Transom (V105,V210,V420)'!D$6,'phius_monthly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1183</v>
      </c>
      <c r="B178" s="66" t="s">
        <v>1127</v>
      </c>
      <c r="C178" s="66" t="s">
        <v>371</v>
      </c>
      <c r="D178" s="67"/>
      <c r="E178" s="67"/>
      <c r="F178" s="67" t="str">
        <f>IFERROR(HLOOKUP('Transom (V105,V210,V420)'!D$6,'phius_monthly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1183</v>
      </c>
      <c r="B179" s="66" t="s">
        <v>1127</v>
      </c>
      <c r="C179" s="66" t="s">
        <v>433</v>
      </c>
      <c r="D179" s="67"/>
      <c r="E179" s="67"/>
      <c r="F179" s="67" t="str">
        <f>IFERROR(HLOOKUP('Transom (V105,V210,V420)'!D$6,'phius_monthly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1183</v>
      </c>
      <c r="B180" s="66" t="s">
        <v>1127</v>
      </c>
      <c r="C180" s="66" t="s">
        <v>470</v>
      </c>
      <c r="D180" s="67"/>
      <c r="E180" s="67"/>
      <c r="F180" s="67" t="str">
        <f>IFERROR(HLOOKUP('Transom (V105,V210,V420)'!D$6,'phius_monthly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1183</v>
      </c>
      <c r="B181" s="66" t="s">
        <v>1127</v>
      </c>
      <c r="C181" s="66" t="s">
        <v>478</v>
      </c>
      <c r="D181" s="67"/>
      <c r="E181" s="67"/>
      <c r="F181" s="67" t="str">
        <f>IFERROR(HLOOKUP('Transom (V105,V210,V420)'!D$6,'phius_monthly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1183</v>
      </c>
      <c r="B182" s="66" t="s">
        <v>1127</v>
      </c>
      <c r="C182" s="66" t="s">
        <v>543</v>
      </c>
      <c r="D182" s="67"/>
      <c r="E182" s="67"/>
      <c r="F182" s="67" t="str">
        <f>IFERROR(HLOOKUP('Transom (V105,V210,V420)'!D$6,'phius_monthly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1183</v>
      </c>
      <c r="B183" s="66" t="s">
        <v>1127</v>
      </c>
      <c r="C183" s="66" t="s">
        <v>559</v>
      </c>
      <c r="D183" s="67"/>
      <c r="E183" s="67"/>
      <c r="F183" s="67" t="str">
        <f>IFERROR(HLOOKUP('Transom (V105,V210,V420)'!D$6,'phius_monthly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1183</v>
      </c>
      <c r="B184" s="66" t="s">
        <v>1127</v>
      </c>
      <c r="C184" s="66" t="s">
        <v>574</v>
      </c>
      <c r="D184" s="67"/>
      <c r="E184" s="67"/>
      <c r="F184" s="67" t="str">
        <f>IFERROR(HLOOKUP('Transom (V105,V210,V420)'!D$6,'phius_monthly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1183</v>
      </c>
      <c r="B185" s="66" t="s">
        <v>1127</v>
      </c>
      <c r="C185" s="66" t="s">
        <v>576</v>
      </c>
      <c r="D185" s="67"/>
      <c r="E185" s="67"/>
      <c r="F185" s="67" t="str">
        <f>IFERROR(HLOOKUP('Transom (V105,V210,V420)'!D$6,'phius_monthly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1183</v>
      </c>
      <c r="B186" s="66" t="s">
        <v>1127</v>
      </c>
      <c r="C186" s="66" t="s">
        <v>580</v>
      </c>
      <c r="D186" s="67"/>
      <c r="E186" s="67"/>
      <c r="F186" s="67" t="str">
        <f>IFERROR(HLOOKUP('Transom (V105,V210,V420)'!D$6,'phius_monthly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1183</v>
      </c>
      <c r="B187" s="66" t="s">
        <v>1127</v>
      </c>
      <c r="C187" s="66" t="s">
        <v>582</v>
      </c>
      <c r="D187" s="67"/>
      <c r="E187" s="67"/>
      <c r="F187" s="67" t="str">
        <f>IFERROR(HLOOKUP('Transom (V105,V210,V420)'!D$6,'phius_monthly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1183</v>
      </c>
      <c r="B188" s="66" t="s">
        <v>1127</v>
      </c>
      <c r="C188" s="66" t="s">
        <v>602</v>
      </c>
      <c r="D188" s="67"/>
      <c r="E188" s="67"/>
      <c r="F188" s="67" t="str">
        <f>IFERROR(HLOOKUP('Transom (V105,V210,V420)'!D$6,'phius_monthly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1183</v>
      </c>
      <c r="B189" s="66" t="s">
        <v>1127</v>
      </c>
      <c r="C189" s="66" t="s">
        <v>632</v>
      </c>
      <c r="D189" s="67"/>
      <c r="E189" s="67"/>
      <c r="F189" s="67" t="str">
        <f>IFERROR(HLOOKUP('Transom (V105,V210,V420)'!D$6,'phius_monthly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1183</v>
      </c>
      <c r="B190" s="66" t="s">
        <v>1127</v>
      </c>
      <c r="C190" s="66" t="s">
        <v>659</v>
      </c>
      <c r="D190" s="67"/>
      <c r="E190" s="67"/>
      <c r="F190" s="67" t="str">
        <f>IFERROR(HLOOKUP('Transom (V105,V210,V420)'!D$6,'phius_monthly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1183</v>
      </c>
      <c r="B191" s="66" t="s">
        <v>1127</v>
      </c>
      <c r="C191" s="66" t="s">
        <v>667</v>
      </c>
      <c r="D191" s="67"/>
      <c r="E191" s="67"/>
      <c r="F191" s="67" t="str">
        <f>IFERROR(HLOOKUP('Transom (V105,V210,V420)'!D$6,'phius_monthly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1183</v>
      </c>
      <c r="B192" s="66" t="s">
        <v>1127</v>
      </c>
      <c r="C192" s="66" t="s">
        <v>668</v>
      </c>
      <c r="D192" s="67"/>
      <c r="E192" s="67"/>
      <c r="F192" s="67" t="str">
        <f>IFERROR(HLOOKUP('Transom (V105,V210,V420)'!D$6,'phius_monthly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1183</v>
      </c>
      <c r="B193" s="66" t="s">
        <v>1127</v>
      </c>
      <c r="C193" s="66" t="s">
        <v>687</v>
      </c>
      <c r="D193" s="67"/>
      <c r="E193" s="67"/>
      <c r="F193" s="67" t="str">
        <f>IFERROR(HLOOKUP('Transom (V105,V210,V420)'!D$6,'phius_monthly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1183</v>
      </c>
      <c r="B194" s="66" t="s">
        <v>1127</v>
      </c>
      <c r="C194" s="66" t="s">
        <v>694</v>
      </c>
      <c r="D194" s="67"/>
      <c r="E194" s="67"/>
      <c r="F194" s="67" t="str">
        <f>IFERROR(HLOOKUP('Transom (V105,V210,V420)'!D$6,'phius_monthly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1183</v>
      </c>
      <c r="B195" s="66" t="s">
        <v>1127</v>
      </c>
      <c r="C195" s="66" t="s">
        <v>699</v>
      </c>
      <c r="D195" s="67"/>
      <c r="E195" s="67"/>
      <c r="F195" s="67" t="str">
        <f>IFERROR(HLOOKUP('Transom (V105,V210,V420)'!D$6,'phius_monthly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1183</v>
      </c>
      <c r="B196" s="66" t="s">
        <v>1127</v>
      </c>
      <c r="C196" s="66" t="s">
        <v>735</v>
      </c>
      <c r="D196" s="67"/>
      <c r="E196" s="67"/>
      <c r="F196" s="67" t="str">
        <f>IFERROR(HLOOKUP('Transom (V105,V210,V420)'!D$6,'phius_monthly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1183</v>
      </c>
      <c r="B197" s="66" t="s">
        <v>1127</v>
      </c>
      <c r="C197" s="66" t="s">
        <v>763</v>
      </c>
      <c r="D197" s="67"/>
      <c r="E197" s="67"/>
      <c r="F197" s="67" t="str">
        <f>IFERROR(HLOOKUP('Transom (V105,V210,V420)'!D$6,'phius_monthly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1183</v>
      </c>
      <c r="B198" s="66" t="s">
        <v>1127</v>
      </c>
      <c r="C198" s="66" t="s">
        <v>767</v>
      </c>
      <c r="D198" s="67"/>
      <c r="E198" s="67"/>
      <c r="F198" s="67" t="str">
        <f>IFERROR(HLOOKUP('Transom (V105,V210,V420)'!D$6,'phius_monthly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1183</v>
      </c>
      <c r="B199" s="66" t="s">
        <v>1127</v>
      </c>
      <c r="C199" s="66" t="s">
        <v>768</v>
      </c>
      <c r="D199" s="67"/>
      <c r="E199" s="67"/>
      <c r="F199" s="67" t="str">
        <f>IFERROR(HLOOKUP('Transom (V105,V210,V420)'!D$6,'phius_monthly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1183</v>
      </c>
      <c r="B200" s="66" t="s">
        <v>1127</v>
      </c>
      <c r="C200" s="66" t="s">
        <v>769</v>
      </c>
      <c r="D200" s="67"/>
      <c r="E200" s="67"/>
      <c r="F200" s="67" t="str">
        <f>IFERROR(HLOOKUP('Transom (V105,V210,V420)'!D$6,'phius_monthly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1183</v>
      </c>
      <c r="B201" s="66" t="s">
        <v>1127</v>
      </c>
      <c r="C201" s="66" t="s">
        <v>775</v>
      </c>
      <c r="D201" s="67"/>
      <c r="E201" s="67"/>
      <c r="F201" s="67" t="str">
        <f>IFERROR(HLOOKUP('Transom (V105,V210,V420)'!D$6,'phius_monthly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1183</v>
      </c>
      <c r="B202" s="66" t="s">
        <v>1127</v>
      </c>
      <c r="C202" s="66" t="s">
        <v>803</v>
      </c>
      <c r="D202" s="67"/>
      <c r="E202" s="67"/>
      <c r="F202" s="67" t="str">
        <f>IFERROR(HLOOKUP('Transom (V105,V210,V420)'!D$6,'phius_monthly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1183</v>
      </c>
      <c r="B203" s="66" t="s">
        <v>1127</v>
      </c>
      <c r="C203" s="66" t="s">
        <v>810</v>
      </c>
      <c r="D203" s="67"/>
      <c r="E203" s="67"/>
      <c r="F203" s="67" t="str">
        <f>IFERROR(HLOOKUP('Transom (V105,V210,V420)'!D$6,'phius_monthly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1183</v>
      </c>
      <c r="B204" s="66" t="s">
        <v>1127</v>
      </c>
      <c r="C204" s="66" t="s">
        <v>835</v>
      </c>
      <c r="D204" s="67"/>
      <c r="E204" s="67"/>
      <c r="F204" s="67" t="str">
        <f>IFERROR(HLOOKUP('Transom (V105,V210,V420)'!D$6,'phius_monthly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1183</v>
      </c>
      <c r="B205" s="66" t="s">
        <v>1127</v>
      </c>
      <c r="C205" s="66" t="s">
        <v>839</v>
      </c>
      <c r="D205" s="67"/>
      <c r="E205" s="67"/>
      <c r="F205" s="67" t="str">
        <f>IFERROR(HLOOKUP('Transom (V105,V210,V420)'!D$6,'phius_monthly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1183</v>
      </c>
      <c r="B206" s="66" t="s">
        <v>1127</v>
      </c>
      <c r="C206" s="66" t="s">
        <v>850</v>
      </c>
      <c r="D206" s="67"/>
      <c r="E206" s="67"/>
      <c r="F206" s="67" t="str">
        <f>IFERROR(HLOOKUP('Transom (V105,V210,V420)'!D$6,'phius_monthly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1183</v>
      </c>
      <c r="B207" s="66" t="s">
        <v>1127</v>
      </c>
      <c r="C207" s="66" t="s">
        <v>867</v>
      </c>
      <c r="D207" s="67"/>
      <c r="E207" s="67"/>
      <c r="F207" s="67" t="str">
        <f>IFERROR(HLOOKUP('Transom (V105,V210,V420)'!D$6,'phius_monthly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1183</v>
      </c>
      <c r="B208" s="66" t="s">
        <v>1127</v>
      </c>
      <c r="C208" s="66" t="s">
        <v>868</v>
      </c>
      <c r="D208" s="67"/>
      <c r="E208" s="67"/>
      <c r="F208" s="67" t="str">
        <f>IFERROR(HLOOKUP('Transom (V105,V210,V420)'!D$6,'phius_monthly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1183</v>
      </c>
      <c r="B209" s="66" t="s">
        <v>1127</v>
      </c>
      <c r="C209" s="66" t="s">
        <v>875</v>
      </c>
      <c r="D209" s="67"/>
      <c r="E209" s="67"/>
      <c r="F209" s="67" t="str">
        <f>IFERROR(HLOOKUP('Transom (V105,V210,V420)'!D$6,'phius_monthly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1183</v>
      </c>
      <c r="B210" s="66" t="s">
        <v>1127</v>
      </c>
      <c r="C210" s="66" t="s">
        <v>883</v>
      </c>
      <c r="D210" s="67"/>
      <c r="E210" s="67"/>
      <c r="F210" s="67" t="str">
        <f>IFERROR(HLOOKUP('Transom (V105,V210,V420)'!D$6,'phius_monthly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1183</v>
      </c>
      <c r="B211" s="66" t="s">
        <v>1127</v>
      </c>
      <c r="C211" s="66" t="s">
        <v>884</v>
      </c>
      <c r="D211" s="67"/>
      <c r="E211" s="67"/>
      <c r="F211" s="67" t="str">
        <f>IFERROR(HLOOKUP('Transom (V105,V210,V420)'!D$6,'phius_monthly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1183</v>
      </c>
      <c r="B212" s="66" t="s">
        <v>1127</v>
      </c>
      <c r="C212" s="66" t="s">
        <v>885</v>
      </c>
      <c r="D212" s="67"/>
      <c r="E212" s="67"/>
      <c r="F212" s="67" t="str">
        <f>IFERROR(HLOOKUP('Transom (V105,V210,V420)'!D$6,'phius_monthly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1183</v>
      </c>
      <c r="B213" s="66" t="s">
        <v>1127</v>
      </c>
      <c r="C213" s="66" t="s">
        <v>886</v>
      </c>
      <c r="D213" s="67"/>
      <c r="E213" s="67"/>
      <c r="F213" s="67" t="str">
        <f>IFERROR(HLOOKUP('Transom (V105,V210,V420)'!D$6,'phius_monthly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1183</v>
      </c>
      <c r="B214" s="66" t="s">
        <v>1127</v>
      </c>
      <c r="C214" s="66" t="s">
        <v>887</v>
      </c>
      <c r="D214" s="67"/>
      <c r="E214" s="67"/>
      <c r="F214" s="67" t="str">
        <f>IFERROR(HLOOKUP('Transom (V105,V210,V420)'!D$6,'phius_monthly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1183</v>
      </c>
      <c r="B215" s="66" t="s">
        <v>1127</v>
      </c>
      <c r="C215" s="66" t="s">
        <v>888</v>
      </c>
      <c r="D215" s="67"/>
      <c r="E215" s="67"/>
      <c r="F215" s="67" t="str">
        <f>IFERROR(HLOOKUP('Transom (V105,V210,V420)'!D$6,'phius_monthly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1183</v>
      </c>
      <c r="B216" s="66" t="s">
        <v>1127</v>
      </c>
      <c r="C216" s="66" t="s">
        <v>889</v>
      </c>
      <c r="D216" s="67"/>
      <c r="E216" s="67"/>
      <c r="F216" s="67" t="str">
        <f>IFERROR(HLOOKUP('Transom (V105,V210,V420)'!D$6,'phius_monthly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1183</v>
      </c>
      <c r="B217" s="66" t="s">
        <v>1127</v>
      </c>
      <c r="C217" s="66" t="s">
        <v>891</v>
      </c>
      <c r="D217" s="67"/>
      <c r="E217" s="67"/>
      <c r="F217" s="67" t="str">
        <f>IFERROR(HLOOKUP('Transom (V105,V210,V420)'!D$6,'phius_monthly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1183</v>
      </c>
      <c r="B218" s="66" t="s">
        <v>1127</v>
      </c>
      <c r="C218" s="66" t="s">
        <v>894</v>
      </c>
      <c r="D218" s="67"/>
      <c r="E218" s="67"/>
      <c r="F218" s="67" t="str">
        <f>IFERROR(HLOOKUP('Transom (V105,V210,V420)'!D$6,'phius_monthly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1183</v>
      </c>
      <c r="B219" s="66" t="s">
        <v>1127</v>
      </c>
      <c r="C219" s="66" t="s">
        <v>896</v>
      </c>
      <c r="D219" s="67"/>
      <c r="E219" s="67"/>
      <c r="F219" s="67" t="str">
        <f>IFERROR(HLOOKUP('Transom (V105,V210,V420)'!D$6,'phius_monthly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1183</v>
      </c>
      <c r="B220" s="66" t="s">
        <v>1127</v>
      </c>
      <c r="C220" s="66" t="s">
        <v>897</v>
      </c>
      <c r="D220" s="67"/>
      <c r="E220" s="67"/>
      <c r="F220" s="67" t="str">
        <f>IFERROR(HLOOKUP('Transom (V105,V210,V420)'!D$6,'phius_monthly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1183</v>
      </c>
      <c r="B221" s="66" t="s">
        <v>1127</v>
      </c>
      <c r="C221" s="66" t="s">
        <v>898</v>
      </c>
      <c r="D221" s="67"/>
      <c r="E221" s="67"/>
      <c r="F221" s="67" t="str">
        <f>IFERROR(HLOOKUP('Transom (V105,V210,V420)'!D$6,'phius_monthly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1183</v>
      </c>
      <c r="B222" s="66" t="s">
        <v>1127</v>
      </c>
      <c r="C222" s="66" t="s">
        <v>970</v>
      </c>
      <c r="D222" s="67"/>
      <c r="E222" s="67"/>
      <c r="F222" s="67" t="str">
        <f>IFERROR(HLOOKUP('Transom (V105,V210,V420)'!D$6,'phius_monthly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1183</v>
      </c>
      <c r="B223" s="66" t="s">
        <v>1127</v>
      </c>
      <c r="C223" s="66" t="s">
        <v>1003</v>
      </c>
      <c r="D223" s="67"/>
      <c r="E223" s="67"/>
      <c r="F223" s="67" t="str">
        <f>IFERROR(HLOOKUP('Transom (V105,V210,V420)'!D$6,'phius_monthly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1183</v>
      </c>
      <c r="B224" s="66" t="s">
        <v>1127</v>
      </c>
      <c r="C224" s="66" t="s">
        <v>1009</v>
      </c>
      <c r="D224" s="67"/>
      <c r="E224" s="67"/>
      <c r="F224" s="67" t="str">
        <f>IFERROR(HLOOKUP('Transom (V105,V210,V420)'!D$6,'phius_monthly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1183</v>
      </c>
      <c r="B225" s="66" t="s">
        <v>1127</v>
      </c>
      <c r="C225" s="66" t="s">
        <v>1020</v>
      </c>
      <c r="D225" s="67"/>
      <c r="E225" s="67"/>
      <c r="F225" s="67" t="str">
        <f>IFERROR(HLOOKUP('Transom (V105,V210,V420)'!D$6,'phius_monthly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1183</v>
      </c>
      <c r="B226" s="66" t="s">
        <v>1127</v>
      </c>
      <c r="C226" s="66" t="s">
        <v>1030</v>
      </c>
      <c r="D226" s="67"/>
      <c r="E226" s="67"/>
      <c r="F226" s="67" t="str">
        <f>IFERROR(HLOOKUP('Transom (V105,V210,V420)'!D$6,'phius_monthly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1183</v>
      </c>
      <c r="B227" s="66" t="s">
        <v>1127</v>
      </c>
      <c r="C227" s="66" t="s">
        <v>1043</v>
      </c>
      <c r="D227" s="67"/>
      <c r="E227" s="67"/>
      <c r="F227" s="67" t="str">
        <f>IFERROR(HLOOKUP('Transom (V105,V210,V420)'!D$6,'phius_monthly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1183</v>
      </c>
      <c r="B228" s="66" t="s">
        <v>1127</v>
      </c>
      <c r="C228" s="66" t="s">
        <v>1106</v>
      </c>
      <c r="D228" s="67"/>
      <c r="E228" s="67"/>
      <c r="F228" s="67" t="str">
        <f>IFERROR(HLOOKUP('Transom (V105,V210,V420)'!D$6,'phius_monthly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1183</v>
      </c>
      <c r="B229" s="66" t="s">
        <v>1120</v>
      </c>
      <c r="C229" s="66" t="s">
        <v>31</v>
      </c>
      <c r="D229" s="67"/>
      <c r="E229" s="67"/>
      <c r="F229" s="67" t="str">
        <f>IFERROR(HLOOKUP('Transom (V105,V210,V420)'!D$6,'phius_monthly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1183</v>
      </c>
      <c r="B230" s="66" t="s">
        <v>1120</v>
      </c>
      <c r="C230" s="66" t="s">
        <v>32</v>
      </c>
      <c r="D230" s="67"/>
      <c r="E230" s="67"/>
      <c r="F230" s="67" t="str">
        <f>IFERROR(HLOOKUP('Transom (V105,V210,V420)'!D$6,'phius_monthly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1183</v>
      </c>
      <c r="B231" s="66" t="s">
        <v>1120</v>
      </c>
      <c r="C231" s="66" t="s">
        <v>64</v>
      </c>
      <c r="D231" s="67"/>
      <c r="E231" s="67"/>
      <c r="F231" s="67" t="str">
        <f>IFERROR(HLOOKUP('Transom (V105,V210,V420)'!D$6,'phius_monthly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1183</v>
      </c>
      <c r="B232" s="66" t="s">
        <v>1120</v>
      </c>
      <c r="C232" s="66" t="s">
        <v>74</v>
      </c>
      <c r="D232" s="67"/>
      <c r="E232" s="67"/>
      <c r="F232" s="67" t="str">
        <f>IFERROR(HLOOKUP('Transom (V105,V210,V420)'!D$6,'phius_monthly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1190</v>
      </c>
      <c r="B233" s="66" t="s">
        <v>1120</v>
      </c>
      <c r="C233" s="66" t="s">
        <v>88</v>
      </c>
      <c r="D233" s="67"/>
      <c r="E233" s="67"/>
      <c r="F233" s="67" t="str">
        <f>IFERROR(HLOOKUP('Transom (V105,V210,V420)'!D$6,'phius_monthly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1183</v>
      </c>
      <c r="B234" s="66" t="s">
        <v>1120</v>
      </c>
      <c r="C234" s="66" t="s">
        <v>137</v>
      </c>
      <c r="D234" s="67"/>
      <c r="E234" s="67"/>
      <c r="F234" s="67" t="str">
        <f>IFERROR(HLOOKUP('Transom (V105,V210,V420)'!D$6,'phius_monthly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1190</v>
      </c>
      <c r="B235" s="66" t="s">
        <v>1120</v>
      </c>
      <c r="C235" s="66" t="s">
        <v>158</v>
      </c>
      <c r="D235" s="67"/>
      <c r="E235" s="67"/>
      <c r="F235" s="67" t="str">
        <f>IFERROR(HLOOKUP('Transom (V105,V210,V420)'!D$6,'phius_monthly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1190</v>
      </c>
      <c r="B236" s="66" t="s">
        <v>1120</v>
      </c>
      <c r="C236" s="66" t="s">
        <v>170</v>
      </c>
      <c r="D236" s="67"/>
      <c r="E236" s="67"/>
      <c r="F236" s="67" t="str">
        <f>IFERROR(HLOOKUP('Transom (V105,V210,V420)'!D$6,'phius_monthly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1183</v>
      </c>
      <c r="B237" s="66" t="s">
        <v>1120</v>
      </c>
      <c r="C237" s="66" t="s">
        <v>212</v>
      </c>
      <c r="D237" s="67"/>
      <c r="E237" s="67"/>
      <c r="F237" s="67" t="str">
        <f>IFERROR(HLOOKUP('Transom (V105,V210,V420)'!D$6,'phius_monthly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1190</v>
      </c>
      <c r="B238" s="66" t="s">
        <v>1120</v>
      </c>
      <c r="C238" s="66" t="s">
        <v>227</v>
      </c>
      <c r="D238" s="67"/>
      <c r="E238" s="67"/>
      <c r="F238" s="67" t="str">
        <f>IFERROR(HLOOKUP('Transom (V105,V210,V420)'!D$6,'phius_monthly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1183</v>
      </c>
      <c r="B239" s="66" t="s">
        <v>1120</v>
      </c>
      <c r="C239" s="66" t="s">
        <v>232</v>
      </c>
      <c r="D239" s="67"/>
      <c r="E239" s="67"/>
      <c r="F239" s="67" t="str">
        <f>IFERROR(HLOOKUP('Transom (V105,V210,V420)'!D$6,'phius_monthly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1183</v>
      </c>
      <c r="B240" s="66" t="s">
        <v>1120</v>
      </c>
      <c r="C240" s="66" t="s">
        <v>264</v>
      </c>
      <c r="D240" s="67"/>
      <c r="E240" s="67"/>
      <c r="F240" s="67" t="str">
        <f>IFERROR(HLOOKUP('Transom (V105,V210,V420)'!D$6,'phius_monthly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1183</v>
      </c>
      <c r="B241" s="66" t="s">
        <v>1120</v>
      </c>
      <c r="C241" s="66" t="s">
        <v>265</v>
      </c>
      <c r="D241" s="67"/>
      <c r="E241" s="67"/>
      <c r="F241" s="67" t="str">
        <f>IFERROR(HLOOKUP('Transom (V105,V210,V420)'!D$6,'phius_monthly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1183</v>
      </c>
      <c r="B242" s="66" t="s">
        <v>1120</v>
      </c>
      <c r="C242" s="66" t="s">
        <v>286</v>
      </c>
      <c r="D242" s="67"/>
      <c r="E242" s="67"/>
      <c r="F242" s="67" t="str">
        <f>IFERROR(HLOOKUP('Transom (V105,V210,V420)'!D$6,'phius_monthly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1183</v>
      </c>
      <c r="B243" s="66" t="s">
        <v>1120</v>
      </c>
      <c r="C243" s="66" t="s">
        <v>289</v>
      </c>
      <c r="D243" s="67"/>
      <c r="E243" s="67"/>
      <c r="F243" s="67" t="str">
        <f>IFERROR(HLOOKUP('Transom (V105,V210,V420)'!D$6,'phius_monthly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1183</v>
      </c>
      <c r="B244" s="66" t="s">
        <v>1120</v>
      </c>
      <c r="C244" s="66" t="s">
        <v>344</v>
      </c>
      <c r="D244" s="67"/>
      <c r="E244" s="67"/>
      <c r="F244" s="67" t="str">
        <f>IFERROR(HLOOKUP('Transom (V105,V210,V420)'!D$6,'phius_monthly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1183</v>
      </c>
      <c r="B245" s="66" t="s">
        <v>1120</v>
      </c>
      <c r="C245" s="66" t="s">
        <v>393</v>
      </c>
      <c r="D245" s="67"/>
      <c r="E245" s="67"/>
      <c r="F245" s="67" t="str">
        <f>IFERROR(HLOOKUP('Transom (V105,V210,V420)'!D$6,'phius_monthly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1183</v>
      </c>
      <c r="B246" s="66" t="s">
        <v>1120</v>
      </c>
      <c r="C246" s="66" t="s">
        <v>400</v>
      </c>
      <c r="D246" s="67"/>
      <c r="E246" s="67"/>
      <c r="F246" s="67" t="str">
        <f>IFERROR(HLOOKUP('Transom (V105,V210,V420)'!D$6,'phius_monthly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1183</v>
      </c>
      <c r="B247" s="66" t="s">
        <v>1120</v>
      </c>
      <c r="C247" s="66" t="s">
        <v>414</v>
      </c>
      <c r="D247" s="67"/>
      <c r="E247" s="67"/>
      <c r="F247" s="67" t="str">
        <f>IFERROR(HLOOKUP('Transom (V105,V210,V420)'!D$6,'phius_monthly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1183</v>
      </c>
      <c r="B248" s="66" t="s">
        <v>1120</v>
      </c>
      <c r="C248" s="66" t="s">
        <v>431</v>
      </c>
      <c r="D248" s="67"/>
      <c r="E248" s="67"/>
      <c r="F248" s="67" t="str">
        <f>IFERROR(HLOOKUP('Transom (V105,V210,V420)'!D$6,'phius_monthly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1183</v>
      </c>
      <c r="B249" s="66" t="s">
        <v>1120</v>
      </c>
      <c r="C249" s="66" t="s">
        <v>530</v>
      </c>
      <c r="D249" s="67"/>
      <c r="E249" s="67"/>
      <c r="F249" s="67" t="str">
        <f>IFERROR(HLOOKUP('Transom (V105,V210,V420)'!D$6,'phius_monthly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1183</v>
      </c>
      <c r="B250" s="66" t="s">
        <v>1120</v>
      </c>
      <c r="C250" s="66" t="s">
        <v>540</v>
      </c>
      <c r="D250" s="67"/>
      <c r="E250" s="67"/>
      <c r="F250" s="67" t="str">
        <f>IFERROR(HLOOKUP('Transom (V105,V210,V420)'!D$6,'phius_monthly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1183</v>
      </c>
      <c r="B251" s="66" t="s">
        <v>1120</v>
      </c>
      <c r="C251" s="66" t="s">
        <v>556</v>
      </c>
      <c r="D251" s="67"/>
      <c r="E251" s="67"/>
      <c r="F251" s="67" t="str">
        <f>IFERROR(HLOOKUP('Transom (V105,V210,V420)'!D$6,'phius_monthly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1183</v>
      </c>
      <c r="B252" s="66" t="s">
        <v>1120</v>
      </c>
      <c r="C252" s="66" t="s">
        <v>568</v>
      </c>
      <c r="D252" s="67"/>
      <c r="E252" s="67"/>
      <c r="F252" s="67" t="str">
        <f>IFERROR(HLOOKUP('Transom (V105,V210,V420)'!D$6,'phius_monthly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1183</v>
      </c>
      <c r="B253" s="66" t="s">
        <v>1120</v>
      </c>
      <c r="C253" s="66" t="s">
        <v>675</v>
      </c>
      <c r="D253" s="67"/>
      <c r="E253" s="67"/>
      <c r="F253" s="67" t="str">
        <f>IFERROR(HLOOKUP('Transom (V105,V210,V420)'!D$6,'phius_monthly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1183</v>
      </c>
      <c r="B254" s="66" t="s">
        <v>1120</v>
      </c>
      <c r="C254" s="66" t="s">
        <v>823</v>
      </c>
      <c r="D254" s="67"/>
      <c r="E254" s="67"/>
      <c r="F254" s="67" t="str">
        <f>IFERROR(HLOOKUP('Transom (V105,V210,V420)'!D$6,'phius_monthly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1183</v>
      </c>
      <c r="B255" s="66" t="s">
        <v>1120</v>
      </c>
      <c r="C255" s="66" t="s">
        <v>849</v>
      </c>
      <c r="D255" s="67"/>
      <c r="E255" s="67"/>
      <c r="F255" s="67" t="str">
        <f>IFERROR(HLOOKUP('Transom (V105,V210,V420)'!D$6,'phius_monthly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1183</v>
      </c>
      <c r="B256" s="66" t="s">
        <v>1120</v>
      </c>
      <c r="C256" s="66" t="s">
        <v>1006</v>
      </c>
      <c r="D256" s="67"/>
      <c r="E256" s="67"/>
      <c r="F256" s="67" t="str">
        <f>IFERROR(HLOOKUP('Transom (V105,V210,V420)'!D$6,'phius_monthly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1183</v>
      </c>
      <c r="B257" s="66" t="s">
        <v>1151</v>
      </c>
      <c r="C257" s="66" t="s">
        <v>133</v>
      </c>
      <c r="D257" s="67"/>
      <c r="E257" s="67"/>
      <c r="F257" s="67" t="str">
        <f>IFERROR(HLOOKUP('Transom (V105,V210,V420)'!D$6,'phius_monthly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1183</v>
      </c>
      <c r="B258" s="66" t="s">
        <v>1151</v>
      </c>
      <c r="C258" s="66" t="s">
        <v>247</v>
      </c>
      <c r="D258" s="67"/>
      <c r="E258" s="67"/>
      <c r="F258" s="67" t="str">
        <f>IFERROR(HLOOKUP('Transom (V105,V210,V420)'!D$6,'phius_monthly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1183</v>
      </c>
      <c r="B259" s="66" t="s">
        <v>1151</v>
      </c>
      <c r="C259" s="66" t="s">
        <v>411</v>
      </c>
      <c r="D259" s="67"/>
      <c r="E259" s="67"/>
      <c r="F259" s="67" t="str">
        <f>IFERROR(HLOOKUP('Transom (V105,V210,V420)'!D$6,'phius_monthly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1183</v>
      </c>
      <c r="B260" s="66" t="s">
        <v>1151</v>
      </c>
      <c r="C260" s="66" t="s">
        <v>426</v>
      </c>
      <c r="D260" s="67"/>
      <c r="E260" s="67"/>
      <c r="F260" s="67" t="str">
        <f>IFERROR(HLOOKUP('Transom (V105,V210,V420)'!D$6,'phius_monthly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1183</v>
      </c>
      <c r="B261" s="66" t="s">
        <v>1151</v>
      </c>
      <c r="C261" s="66" t="s">
        <v>427</v>
      </c>
      <c r="D261" s="67"/>
      <c r="E261" s="67"/>
      <c r="F261" s="67" t="str">
        <f>IFERROR(HLOOKUP('Transom (V105,V210,V420)'!D$6,'phius_monthly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1183</v>
      </c>
      <c r="B262" s="66" t="s">
        <v>1151</v>
      </c>
      <c r="C262" s="66" t="s">
        <v>705</v>
      </c>
      <c r="D262" s="67"/>
      <c r="E262" s="67"/>
      <c r="F262" s="67" t="str">
        <f>IFERROR(HLOOKUP('Transom (V105,V210,V420)'!D$6,'phius_monthly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1183</v>
      </c>
      <c r="B263" s="66" t="s">
        <v>1151</v>
      </c>
      <c r="C263" s="66" t="s">
        <v>762</v>
      </c>
      <c r="D263" s="67"/>
      <c r="E263" s="67"/>
      <c r="F263" s="67" t="str">
        <f>IFERROR(HLOOKUP('Transom (V105,V210,V420)'!D$6,'phius_monthly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1183</v>
      </c>
      <c r="B264" s="66" t="s">
        <v>1164</v>
      </c>
      <c r="C264" s="66" t="s">
        <v>280</v>
      </c>
      <c r="D264" s="67"/>
      <c r="E264" s="67"/>
      <c r="F264" s="67" t="str">
        <f>IFERROR(HLOOKUP('Transom (V105,V210,V420)'!D$6,'phius_monthly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1183</v>
      </c>
      <c r="B265" s="66" t="s">
        <v>1164</v>
      </c>
      <c r="C265" s="66" t="s">
        <v>1085</v>
      </c>
      <c r="D265" s="67"/>
      <c r="E265" s="67"/>
      <c r="F265" s="67" t="str">
        <f>IFERROR(HLOOKUP('Transom (V105,V210,V420)'!D$6,'phius_monthly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1183</v>
      </c>
      <c r="B266" s="66" t="s">
        <v>1161</v>
      </c>
      <c r="C266" s="66" t="s">
        <v>237</v>
      </c>
      <c r="D266" s="67"/>
      <c r="E266" s="67"/>
      <c r="F266" s="67" t="str">
        <f>IFERROR(HLOOKUP('Transom (V105,V210,V420)'!D$6,'phius_monthly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1183</v>
      </c>
      <c r="B267" s="66" t="s">
        <v>1161</v>
      </c>
      <c r="C267" s="66" t="s">
        <v>253</v>
      </c>
      <c r="D267" s="67"/>
      <c r="E267" s="67"/>
      <c r="F267" s="67" t="str">
        <f>IFERROR(HLOOKUP('Transom (V105,V210,V420)'!D$6,'phius_monthly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1183</v>
      </c>
      <c r="B268" s="66" t="s">
        <v>1161</v>
      </c>
      <c r="C268" s="66" t="s">
        <v>349</v>
      </c>
      <c r="D268" s="67"/>
      <c r="E268" s="67"/>
      <c r="F268" s="67" t="str">
        <f>IFERROR(HLOOKUP('Transom (V105,V210,V420)'!D$6,'phius_monthly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1183</v>
      </c>
      <c r="B269" s="66" t="s">
        <v>1161</v>
      </c>
      <c r="C269" s="66" t="s">
        <v>350</v>
      </c>
      <c r="D269" s="67"/>
      <c r="E269" s="67"/>
      <c r="F269" s="67" t="str">
        <f>IFERROR(HLOOKUP('Transom (V105,V210,V420)'!D$6,'phius_monthly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1183</v>
      </c>
      <c r="B270" s="66" t="s">
        <v>1161</v>
      </c>
      <c r="C270" s="66" t="s">
        <v>353</v>
      </c>
      <c r="D270" s="67"/>
      <c r="E270" s="67"/>
      <c r="F270" s="67" t="str">
        <f>IFERROR(HLOOKUP('Transom (V105,V210,V420)'!D$6,'phius_monthly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1183</v>
      </c>
      <c r="B271" s="66" t="s">
        <v>1161</v>
      </c>
      <c r="C271" s="66" t="s">
        <v>375</v>
      </c>
      <c r="D271" s="67"/>
      <c r="E271" s="67"/>
      <c r="F271" s="67" t="str">
        <f>IFERROR(HLOOKUP('Transom (V105,V210,V420)'!D$6,'phius_monthly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1183</v>
      </c>
      <c r="B272" s="66" t="s">
        <v>1161</v>
      </c>
      <c r="C272" s="66" t="s">
        <v>445</v>
      </c>
      <c r="D272" s="67"/>
      <c r="E272" s="67"/>
      <c r="F272" s="67" t="str">
        <f>IFERROR(HLOOKUP('Transom (V105,V210,V420)'!D$6,'phius_monthly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1183</v>
      </c>
      <c r="B273" s="66" t="s">
        <v>1161</v>
      </c>
      <c r="C273" s="66" t="s">
        <v>485</v>
      </c>
      <c r="D273" s="67"/>
      <c r="E273" s="67"/>
      <c r="F273" s="67" t="str">
        <f>IFERROR(HLOOKUP('Transom (V105,V210,V420)'!D$6,'phius_monthly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1183</v>
      </c>
      <c r="B274" s="66" t="s">
        <v>1161</v>
      </c>
      <c r="C274" s="66" t="s">
        <v>486</v>
      </c>
      <c r="D274" s="67"/>
      <c r="E274" s="67"/>
      <c r="F274" s="67" t="str">
        <f>IFERROR(HLOOKUP('Transom (V105,V210,V420)'!D$6,'phius_monthly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1183</v>
      </c>
      <c r="B275" s="66" t="s">
        <v>1161</v>
      </c>
      <c r="C275" s="66" t="s">
        <v>487</v>
      </c>
      <c r="D275" s="67"/>
      <c r="E275" s="67"/>
      <c r="F275" s="67" t="str">
        <f>IFERROR(HLOOKUP('Transom (V105,V210,V420)'!D$6,'phius_monthly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1183</v>
      </c>
      <c r="B276" s="66" t="s">
        <v>1161</v>
      </c>
      <c r="C276" s="66" t="s">
        <v>514</v>
      </c>
      <c r="D276" s="67"/>
      <c r="E276" s="67"/>
      <c r="F276" s="67" t="str">
        <f>IFERROR(HLOOKUP('Transom (V105,V210,V420)'!D$6,'phius_monthly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1183</v>
      </c>
      <c r="B277" s="66" t="s">
        <v>1161</v>
      </c>
      <c r="C277" s="66" t="s">
        <v>515</v>
      </c>
      <c r="D277" s="67"/>
      <c r="E277" s="67"/>
      <c r="F277" s="67" t="str">
        <f>IFERROR(HLOOKUP('Transom (V105,V210,V420)'!D$6,'phius_monthly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1183</v>
      </c>
      <c r="B278" s="66" t="s">
        <v>1161</v>
      </c>
      <c r="C278" s="66" t="s">
        <v>590</v>
      </c>
      <c r="D278" s="67"/>
      <c r="E278" s="67"/>
      <c r="F278" s="67" t="str">
        <f>IFERROR(HLOOKUP('Transom (V105,V210,V420)'!D$6,'phius_monthly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1183</v>
      </c>
      <c r="B279" s="66" t="s">
        <v>1161</v>
      </c>
      <c r="C279" s="66" t="s">
        <v>601</v>
      </c>
      <c r="D279" s="67"/>
      <c r="E279" s="67"/>
      <c r="F279" s="67" t="str">
        <f>IFERROR(HLOOKUP('Transom (V105,V210,V420)'!D$6,'phius_monthly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1183</v>
      </c>
      <c r="B280" s="66" t="s">
        <v>1161</v>
      </c>
      <c r="C280" s="66" t="s">
        <v>615</v>
      </c>
      <c r="D280" s="67"/>
      <c r="E280" s="67"/>
      <c r="F280" s="67" t="str">
        <f>IFERROR(HLOOKUP('Transom (V105,V210,V420)'!D$6,'phius_monthly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1183</v>
      </c>
      <c r="B281" s="66" t="s">
        <v>1161</v>
      </c>
      <c r="C281" s="66" t="s">
        <v>628</v>
      </c>
      <c r="D281" s="67"/>
      <c r="E281" s="67"/>
      <c r="F281" s="67" t="str">
        <f>IFERROR(HLOOKUP('Transom (V105,V210,V420)'!D$6,'phius_monthly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1183</v>
      </c>
      <c r="B282" s="66" t="s">
        <v>1161</v>
      </c>
      <c r="C282" s="66" t="s">
        <v>636</v>
      </c>
      <c r="D282" s="67"/>
      <c r="E282" s="67"/>
      <c r="F282" s="67" t="str">
        <f>IFERROR(HLOOKUP('Transom (V105,V210,V420)'!D$6,'phius_monthly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1183</v>
      </c>
      <c r="B283" s="66" t="s">
        <v>1161</v>
      </c>
      <c r="C283" s="66" t="s">
        <v>637</v>
      </c>
      <c r="D283" s="67"/>
      <c r="E283" s="67"/>
      <c r="F283" s="67" t="str">
        <f>IFERROR(HLOOKUP('Transom (V105,V210,V420)'!D$6,'phius_monthly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1183</v>
      </c>
      <c r="B284" s="66" t="s">
        <v>1161</v>
      </c>
      <c r="C284" s="66" t="s">
        <v>638</v>
      </c>
      <c r="D284" s="67"/>
      <c r="E284" s="67"/>
      <c r="F284" s="67" t="str">
        <f>IFERROR(HLOOKUP('Transom (V105,V210,V420)'!D$6,'phius_monthly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1183</v>
      </c>
      <c r="B285" s="66" t="s">
        <v>1161</v>
      </c>
      <c r="C285" s="66" t="s">
        <v>695</v>
      </c>
      <c r="D285" s="67"/>
      <c r="E285" s="67"/>
      <c r="F285" s="67" t="str">
        <f>IFERROR(HLOOKUP('Transom (V105,V210,V420)'!D$6,'phius_monthly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1183</v>
      </c>
      <c r="B286" s="66" t="s">
        <v>1161</v>
      </c>
      <c r="C286" s="66" t="s">
        <v>696</v>
      </c>
      <c r="D286" s="67"/>
      <c r="E286" s="67"/>
      <c r="F286" s="67" t="str">
        <f>IFERROR(HLOOKUP('Transom (V105,V210,V420)'!D$6,'phius_monthly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1183</v>
      </c>
      <c r="B287" s="66" t="s">
        <v>1161</v>
      </c>
      <c r="C287" s="66" t="s">
        <v>736</v>
      </c>
      <c r="D287" s="67"/>
      <c r="E287" s="67"/>
      <c r="F287" s="67" t="str">
        <f>IFERROR(HLOOKUP('Transom (V105,V210,V420)'!D$6,'phius_monthly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1183</v>
      </c>
      <c r="B288" s="66" t="s">
        <v>1161</v>
      </c>
      <c r="C288" s="66" t="s">
        <v>753</v>
      </c>
      <c r="D288" s="67"/>
      <c r="E288" s="67"/>
      <c r="F288" s="67" t="str">
        <f>IFERROR(HLOOKUP('Transom (V105,V210,V420)'!D$6,'phius_monthly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1183</v>
      </c>
      <c r="B289" s="66" t="s">
        <v>1161</v>
      </c>
      <c r="C289" s="66" t="s">
        <v>754</v>
      </c>
      <c r="D289" s="67"/>
      <c r="E289" s="67"/>
      <c r="F289" s="67" t="str">
        <f>IFERROR(HLOOKUP('Transom (V105,V210,V420)'!D$6,'phius_monthly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1183</v>
      </c>
      <c r="B290" s="66" t="s">
        <v>1161</v>
      </c>
      <c r="C290" s="66" t="s">
        <v>755</v>
      </c>
      <c r="D290" s="67"/>
      <c r="E290" s="67"/>
      <c r="F290" s="67" t="str">
        <f>IFERROR(HLOOKUP('Transom (V105,V210,V420)'!D$6,'phius_monthly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1183</v>
      </c>
      <c r="B291" s="66" t="s">
        <v>1161</v>
      </c>
      <c r="C291" s="66" t="s">
        <v>771</v>
      </c>
      <c r="D291" s="67"/>
      <c r="E291" s="67"/>
      <c r="F291" s="67" t="str">
        <f>IFERROR(HLOOKUP('Transom (V105,V210,V420)'!D$6,'phius_monthly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1183</v>
      </c>
      <c r="B292" s="66" t="s">
        <v>1161</v>
      </c>
      <c r="C292" s="66" t="s">
        <v>783</v>
      </c>
      <c r="D292" s="67"/>
      <c r="E292" s="67"/>
      <c r="F292" s="67" t="str">
        <f>IFERROR(HLOOKUP('Transom (V105,V210,V420)'!D$6,'phius_monthly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1183</v>
      </c>
      <c r="B293" s="66" t="s">
        <v>1161</v>
      </c>
      <c r="C293" s="66" t="s">
        <v>784</v>
      </c>
      <c r="D293" s="67"/>
      <c r="E293" s="67"/>
      <c r="F293" s="67" t="str">
        <f>IFERROR(HLOOKUP('Transom (V105,V210,V420)'!D$6,'phius_monthly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1183</v>
      </c>
      <c r="B294" s="66" t="s">
        <v>1161</v>
      </c>
      <c r="C294" s="66" t="s">
        <v>899</v>
      </c>
      <c r="D294" s="67"/>
      <c r="E294" s="67"/>
      <c r="F294" s="67" t="str">
        <f>IFERROR(HLOOKUP('Transom (V105,V210,V420)'!D$6,'phius_monthly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1183</v>
      </c>
      <c r="B295" s="66" t="s">
        <v>1161</v>
      </c>
      <c r="C295" s="66" t="s">
        <v>942</v>
      </c>
      <c r="D295" s="67"/>
      <c r="E295" s="67"/>
      <c r="F295" s="67" t="str">
        <f>IFERROR(HLOOKUP('Transom (V105,V210,V420)'!D$6,'phius_monthly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1183</v>
      </c>
      <c r="B296" s="66" t="s">
        <v>1161</v>
      </c>
      <c r="C296" s="66" t="s">
        <v>956</v>
      </c>
      <c r="D296" s="67"/>
      <c r="E296" s="67"/>
      <c r="F296" s="67" t="str">
        <f>IFERROR(HLOOKUP('Transom (V105,V210,V420)'!D$6,'phius_monthly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1183</v>
      </c>
      <c r="B297" s="66" t="s">
        <v>1161</v>
      </c>
      <c r="C297" s="66" t="s">
        <v>959</v>
      </c>
      <c r="D297" s="67"/>
      <c r="E297" s="67"/>
      <c r="F297" s="67" t="str">
        <f>IFERROR(HLOOKUP('Transom (V105,V210,V420)'!D$6,'phius_monthly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1183</v>
      </c>
      <c r="B298" s="66" t="s">
        <v>1161</v>
      </c>
      <c r="C298" s="66" t="s">
        <v>960</v>
      </c>
      <c r="D298" s="67"/>
      <c r="E298" s="67"/>
      <c r="F298" s="67" t="str">
        <f>IFERROR(HLOOKUP('Transom (V105,V210,V420)'!D$6,'phius_monthly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1183</v>
      </c>
      <c r="B299" s="66" t="s">
        <v>1161</v>
      </c>
      <c r="C299" s="66" t="s">
        <v>982</v>
      </c>
      <c r="D299" s="67"/>
      <c r="E299" s="67"/>
      <c r="F299" s="67" t="str">
        <f>IFERROR(HLOOKUP('Transom (V105,V210,V420)'!D$6,'phius_monthly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1183</v>
      </c>
      <c r="B300" s="66" t="s">
        <v>1161</v>
      </c>
      <c r="C300" s="66" t="s">
        <v>983</v>
      </c>
      <c r="D300" s="67"/>
      <c r="E300" s="67"/>
      <c r="F300" s="67" t="str">
        <f>IFERROR(HLOOKUP('Transom (V105,V210,V420)'!D$6,'phius_monthly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1183</v>
      </c>
      <c r="B301" s="66" t="s">
        <v>1161</v>
      </c>
      <c r="C301" s="66" t="s">
        <v>1019</v>
      </c>
      <c r="D301" s="67"/>
      <c r="E301" s="67"/>
      <c r="F301" s="67" t="str">
        <f>IFERROR(HLOOKUP('Transom (V105,V210,V420)'!D$6,'phius_monthly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1183</v>
      </c>
      <c r="B302" s="66" t="s">
        <v>1161</v>
      </c>
      <c r="C302" s="66" t="s">
        <v>1028</v>
      </c>
      <c r="D302" s="67"/>
      <c r="E302" s="67"/>
      <c r="F302" s="67" t="str">
        <f>IFERROR(HLOOKUP('Transom (V105,V210,V420)'!D$6,'phius_monthly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1183</v>
      </c>
      <c r="B303" s="66" t="s">
        <v>1161</v>
      </c>
      <c r="C303" s="66" t="s">
        <v>1029</v>
      </c>
      <c r="D303" s="67"/>
      <c r="E303" s="67"/>
      <c r="F303" s="67" t="str">
        <f>IFERROR(HLOOKUP('Transom (V105,V210,V420)'!D$6,'phius_monthly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1183</v>
      </c>
      <c r="B304" s="66" t="s">
        <v>1161</v>
      </c>
      <c r="C304" s="66" t="s">
        <v>1036</v>
      </c>
      <c r="D304" s="67"/>
      <c r="E304" s="67"/>
      <c r="F304" s="67" t="str">
        <f>IFERROR(HLOOKUP('Transom (V105,V210,V420)'!D$6,'phius_monthly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1183</v>
      </c>
      <c r="B305" s="66" t="s">
        <v>1161</v>
      </c>
      <c r="C305" s="66" t="s">
        <v>1073</v>
      </c>
      <c r="D305" s="67"/>
      <c r="E305" s="67"/>
      <c r="F305" s="67" t="str">
        <f>IFERROR(HLOOKUP('Transom (V105,V210,V420)'!D$6,'phius_monthly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1183</v>
      </c>
      <c r="B306" s="66" t="s">
        <v>1121</v>
      </c>
      <c r="C306" s="66" t="s">
        <v>34</v>
      </c>
      <c r="D306" s="67"/>
      <c r="E306" s="67"/>
      <c r="F306" s="67" t="str">
        <f>IFERROR(HLOOKUP('Transom (V105,V210,V420)'!D$6,'phius_monthly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1183</v>
      </c>
      <c r="B307" s="66" t="s">
        <v>1121</v>
      </c>
      <c r="C307" s="66" t="s">
        <v>43</v>
      </c>
      <c r="D307" s="67"/>
      <c r="E307" s="67"/>
      <c r="F307" s="67" t="str">
        <f>IFERROR(HLOOKUP('Transom (V105,V210,V420)'!D$6,'phius_monthly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1183</v>
      </c>
      <c r="B308" s="66" t="s">
        <v>1121</v>
      </c>
      <c r="C308" s="66" t="s">
        <v>66</v>
      </c>
      <c r="D308" s="67"/>
      <c r="E308" s="67"/>
      <c r="F308" s="67" t="str">
        <f>IFERROR(HLOOKUP('Transom (V105,V210,V420)'!D$6,'phius_monthly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1183</v>
      </c>
      <c r="B309" s="66" t="s">
        <v>1121</v>
      </c>
      <c r="C309" s="66" t="s">
        <v>67</v>
      </c>
      <c r="D309" s="67"/>
      <c r="E309" s="67"/>
      <c r="F309" s="67" t="str">
        <f>IFERROR(HLOOKUP('Transom (V105,V210,V420)'!D$6,'phius_monthly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1183</v>
      </c>
      <c r="B310" s="66" t="s">
        <v>1121</v>
      </c>
      <c r="C310" s="66" t="s">
        <v>73</v>
      </c>
      <c r="D310" s="67"/>
      <c r="E310" s="67"/>
      <c r="F310" s="67" t="str">
        <f>IFERROR(HLOOKUP('Transom (V105,V210,V420)'!D$6,'phius_monthly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1183</v>
      </c>
      <c r="B311" s="66" t="s">
        <v>1121</v>
      </c>
      <c r="C311" s="66" t="s">
        <v>139</v>
      </c>
      <c r="D311" s="67"/>
      <c r="E311" s="67"/>
      <c r="F311" s="67" t="str">
        <f>IFERROR(HLOOKUP('Transom (V105,V210,V420)'!D$6,'phius_monthly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1183</v>
      </c>
      <c r="B312" s="66" t="s">
        <v>1121</v>
      </c>
      <c r="C312" s="66" t="s">
        <v>140</v>
      </c>
      <c r="D312" s="67"/>
      <c r="E312" s="67"/>
      <c r="F312" s="67" t="str">
        <f>IFERROR(HLOOKUP('Transom (V105,V210,V420)'!D$6,'phius_monthly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1183</v>
      </c>
      <c r="B313" s="66" t="s">
        <v>1121</v>
      </c>
      <c r="C313" s="66" t="s">
        <v>216</v>
      </c>
      <c r="D313" s="67"/>
      <c r="E313" s="67"/>
      <c r="F313" s="67" t="str">
        <f>IFERROR(HLOOKUP('Transom (V105,V210,V420)'!D$6,'phius_monthly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1183</v>
      </c>
      <c r="B314" s="66" t="s">
        <v>1121</v>
      </c>
      <c r="C314" s="66" t="s">
        <v>258</v>
      </c>
      <c r="D314" s="67"/>
      <c r="E314" s="67"/>
      <c r="F314" s="67" t="str">
        <f>IFERROR(HLOOKUP('Transom (V105,V210,V420)'!D$6,'phius_monthly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1183</v>
      </c>
      <c r="B315" s="66" t="s">
        <v>1121</v>
      </c>
      <c r="C315" s="66" t="s">
        <v>341</v>
      </c>
      <c r="D315" s="67"/>
      <c r="E315" s="67"/>
      <c r="F315" s="67" t="str">
        <f>IFERROR(HLOOKUP('Transom (V105,V210,V420)'!D$6,'phius_monthly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1183</v>
      </c>
      <c r="B316" s="66" t="s">
        <v>1121</v>
      </c>
      <c r="C316" s="66" t="s">
        <v>372</v>
      </c>
      <c r="D316" s="67"/>
      <c r="E316" s="67"/>
      <c r="F316" s="67" t="str">
        <f>IFERROR(HLOOKUP('Transom (V105,V210,V420)'!D$6,'phius_monthly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1183</v>
      </c>
      <c r="B317" s="66" t="s">
        <v>1121</v>
      </c>
      <c r="C317" s="66" t="s">
        <v>459</v>
      </c>
      <c r="D317" s="67"/>
      <c r="E317" s="67"/>
      <c r="F317" s="67" t="str">
        <f>IFERROR(HLOOKUP('Transom (V105,V210,V420)'!D$6,'phius_monthly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1183</v>
      </c>
      <c r="B318" s="66" t="s">
        <v>1121</v>
      </c>
      <c r="C318" s="66" t="s">
        <v>591</v>
      </c>
      <c r="D318" s="67"/>
      <c r="E318" s="67"/>
      <c r="F318" s="67" t="str">
        <f>IFERROR(HLOOKUP('Transom (V105,V210,V420)'!D$6,'phius_monthly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1183</v>
      </c>
      <c r="B319" s="66" t="s">
        <v>1121</v>
      </c>
      <c r="C319" s="66" t="s">
        <v>604</v>
      </c>
      <c r="D319" s="67"/>
      <c r="E319" s="67"/>
      <c r="F319" s="67" t="str">
        <f>IFERROR(HLOOKUP('Transom (V105,V210,V420)'!D$6,'phius_monthly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1183</v>
      </c>
      <c r="B320" s="66" t="s">
        <v>1121</v>
      </c>
      <c r="C320" s="66" t="s">
        <v>676</v>
      </c>
      <c r="D320" s="67"/>
      <c r="E320" s="67"/>
      <c r="F320" s="67" t="str">
        <f>IFERROR(HLOOKUP('Transom (V105,V210,V420)'!D$6,'phius_monthly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1183</v>
      </c>
      <c r="B321" s="66" t="s">
        <v>1121</v>
      </c>
      <c r="C321" s="66" t="s">
        <v>861</v>
      </c>
      <c r="D321" s="67"/>
      <c r="E321" s="67"/>
      <c r="F321" s="67" t="str">
        <f>IFERROR(HLOOKUP('Transom (V105,V210,V420)'!D$6,'phius_monthly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1183</v>
      </c>
      <c r="B322" s="66" t="s">
        <v>1121</v>
      </c>
      <c r="C322" s="66" t="s">
        <v>903</v>
      </c>
      <c r="D322" s="67"/>
      <c r="E322" s="67"/>
      <c r="F322" s="67" t="str">
        <f>IFERROR(HLOOKUP('Transom (V105,V210,V420)'!D$6,'phius_monthly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1183</v>
      </c>
      <c r="B323" s="66" t="s">
        <v>1121</v>
      </c>
      <c r="C323" s="66" t="s">
        <v>1026</v>
      </c>
      <c r="D323" s="67"/>
      <c r="E323" s="67"/>
      <c r="F323" s="67" t="str">
        <f>IFERROR(HLOOKUP('Transom (V105,V210,V420)'!D$6,'phius_monthly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1183</v>
      </c>
      <c r="B324" s="66" t="s">
        <v>1121</v>
      </c>
      <c r="C324" s="66" t="s">
        <v>1049</v>
      </c>
      <c r="D324" s="67"/>
      <c r="E324" s="67"/>
      <c r="F324" s="67" t="str">
        <f>IFERROR(HLOOKUP('Transom (V105,V210,V420)'!D$6,'phius_monthly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1183</v>
      </c>
      <c r="B325" s="66" t="s">
        <v>1138</v>
      </c>
      <c r="C325" s="66" t="s">
        <v>85</v>
      </c>
      <c r="D325" s="67"/>
      <c r="E325" s="67"/>
      <c r="F325" s="67" t="str">
        <f>IFERROR(HLOOKUP('Transom (V105,V210,V420)'!D$6,'phius_monthly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1183</v>
      </c>
      <c r="B326" s="66" t="s">
        <v>1138</v>
      </c>
      <c r="C326" s="66" t="s">
        <v>440</v>
      </c>
      <c r="D326" s="67"/>
      <c r="E326" s="67"/>
      <c r="F326" s="67" t="str">
        <f>IFERROR(HLOOKUP('Transom (V105,V210,V420)'!D$6,'phius_monthly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1183</v>
      </c>
      <c r="B327" s="66" t="s">
        <v>1138</v>
      </c>
      <c r="C327" s="66" t="s">
        <v>447</v>
      </c>
      <c r="D327" s="67"/>
      <c r="E327" s="67"/>
      <c r="F327" s="67" t="str">
        <f>IFERROR(HLOOKUP('Transom (V105,V210,V420)'!D$6,'phius_monthly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1183</v>
      </c>
      <c r="B328" s="66" t="s">
        <v>1138</v>
      </c>
      <c r="C328" s="66" t="s">
        <v>498</v>
      </c>
      <c r="D328" s="67"/>
      <c r="E328" s="67"/>
      <c r="F328" s="67" t="str">
        <f>IFERROR(HLOOKUP('Transom (V105,V210,V420)'!D$6,'phius_monthly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1183</v>
      </c>
      <c r="B329" s="66" t="s">
        <v>1138</v>
      </c>
      <c r="C329" s="66" t="s">
        <v>504</v>
      </c>
      <c r="D329" s="67"/>
      <c r="E329" s="67"/>
      <c r="F329" s="67" t="str">
        <f>IFERROR(HLOOKUP('Transom (V105,V210,V420)'!D$6,'phius_monthly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1183</v>
      </c>
      <c r="B330" s="66" t="s">
        <v>1138</v>
      </c>
      <c r="C330" s="66" t="s">
        <v>525</v>
      </c>
      <c r="D330" s="67"/>
      <c r="E330" s="67"/>
      <c r="F330" s="67" t="str">
        <f>IFERROR(HLOOKUP('Transom (V105,V210,V420)'!D$6,'phius_monthly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1183</v>
      </c>
      <c r="B331" s="66" t="s">
        <v>1138</v>
      </c>
      <c r="C331" s="66" t="s">
        <v>567</v>
      </c>
      <c r="D331" s="67"/>
      <c r="E331" s="67"/>
      <c r="F331" s="67" t="str">
        <f>IFERROR(HLOOKUP('Transom (V105,V210,V420)'!D$6,'phius_monthly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1183</v>
      </c>
      <c r="B332" s="66" t="s">
        <v>1138</v>
      </c>
      <c r="C332" s="66" t="s">
        <v>661</v>
      </c>
      <c r="D332" s="67"/>
      <c r="E332" s="67"/>
      <c r="F332" s="67" t="str">
        <f>IFERROR(HLOOKUP('Transom (V105,V210,V420)'!D$6,'phius_monthly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1183</v>
      </c>
      <c r="B333" s="66" t="s">
        <v>1124</v>
      </c>
      <c r="C333" s="66" t="s">
        <v>39</v>
      </c>
      <c r="D333" s="67"/>
      <c r="E333" s="67"/>
      <c r="F333" s="67" t="str">
        <f>IFERROR(HLOOKUP('Transom (V105,V210,V420)'!D$6,'phius_monthly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1183</v>
      </c>
      <c r="B334" s="66" t="s">
        <v>1124</v>
      </c>
      <c r="C334" s="66" t="s">
        <v>68</v>
      </c>
      <c r="D334" s="67"/>
      <c r="E334" s="67"/>
      <c r="F334" s="67" t="str">
        <f>IFERROR(HLOOKUP('Transom (V105,V210,V420)'!D$6,'phius_monthly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1183</v>
      </c>
      <c r="B335" s="66" t="s">
        <v>1124</v>
      </c>
      <c r="C335" s="66" t="s">
        <v>126</v>
      </c>
      <c r="D335" s="67"/>
      <c r="E335" s="67"/>
      <c r="F335" s="67" t="str">
        <f>IFERROR(HLOOKUP('Transom (V105,V210,V420)'!D$6,'phius_monthly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1183</v>
      </c>
      <c r="B336" s="66" t="s">
        <v>1124</v>
      </c>
      <c r="C336" s="66" t="s">
        <v>147</v>
      </c>
      <c r="D336" s="67"/>
      <c r="E336" s="67"/>
      <c r="F336" s="67" t="str">
        <f>IFERROR(HLOOKUP('Transom (V105,V210,V420)'!D$6,'phius_monthly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1183</v>
      </c>
      <c r="B337" s="66" t="s">
        <v>1124</v>
      </c>
      <c r="C337" s="66" t="s">
        <v>169</v>
      </c>
      <c r="D337" s="67"/>
      <c r="E337" s="67"/>
      <c r="F337" s="67" t="str">
        <f>IFERROR(HLOOKUP('Transom (V105,V210,V420)'!D$6,'phius_monthly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1183</v>
      </c>
      <c r="B338" s="66" t="s">
        <v>1124</v>
      </c>
      <c r="C338" s="66" t="s">
        <v>174</v>
      </c>
      <c r="D338" s="67"/>
      <c r="E338" s="67"/>
      <c r="F338" s="67" t="str">
        <f>IFERROR(HLOOKUP('Transom (V105,V210,V420)'!D$6,'phius_monthly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1183</v>
      </c>
      <c r="B339" s="66" t="s">
        <v>1124</v>
      </c>
      <c r="C339" s="66" t="s">
        <v>179</v>
      </c>
      <c r="D339" s="67"/>
      <c r="E339" s="67"/>
      <c r="F339" s="67" t="str">
        <f>IFERROR(HLOOKUP('Transom (V105,V210,V420)'!D$6,'phius_monthly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1183</v>
      </c>
      <c r="B340" s="66" t="s">
        <v>1124</v>
      </c>
      <c r="C340" s="66" t="s">
        <v>180</v>
      </c>
      <c r="D340" s="67"/>
      <c r="E340" s="67"/>
      <c r="F340" s="67" t="str">
        <f>IFERROR(HLOOKUP('Transom (V105,V210,V420)'!D$6,'phius_monthly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1183</v>
      </c>
      <c r="B341" s="66" t="s">
        <v>1124</v>
      </c>
      <c r="C341" s="66" t="s">
        <v>200</v>
      </c>
      <c r="D341" s="67"/>
      <c r="E341" s="67"/>
      <c r="F341" s="67" t="str">
        <f>IFERROR(HLOOKUP('Transom (V105,V210,V420)'!D$6,'phius_monthly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1183</v>
      </c>
      <c r="B342" s="66" t="s">
        <v>1124</v>
      </c>
      <c r="C342" s="66" t="s">
        <v>203</v>
      </c>
      <c r="D342" s="67"/>
      <c r="E342" s="67"/>
      <c r="F342" s="67" t="str">
        <f>IFERROR(HLOOKUP('Transom (V105,V210,V420)'!D$6,'phius_monthly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1183</v>
      </c>
      <c r="B343" s="66" t="s">
        <v>1124</v>
      </c>
      <c r="C343" s="66" t="s">
        <v>230</v>
      </c>
      <c r="D343" s="67"/>
      <c r="E343" s="67"/>
      <c r="F343" s="67" t="str">
        <f>IFERROR(HLOOKUP('Transom (V105,V210,V420)'!D$6,'phius_monthly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1183</v>
      </c>
      <c r="B344" s="66" t="s">
        <v>1124</v>
      </c>
      <c r="C344" s="66" t="s">
        <v>236</v>
      </c>
      <c r="D344" s="67"/>
      <c r="E344" s="67"/>
      <c r="F344" s="67" t="str">
        <f>IFERROR(HLOOKUP('Transom (V105,V210,V420)'!D$6,'phius_monthly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1183</v>
      </c>
      <c r="B345" s="66" t="s">
        <v>1124</v>
      </c>
      <c r="C345" s="66" t="s">
        <v>256</v>
      </c>
      <c r="D345" s="67"/>
      <c r="E345" s="67"/>
      <c r="F345" s="67" t="str">
        <f>IFERROR(HLOOKUP('Transom (V105,V210,V420)'!D$6,'phius_monthly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1183</v>
      </c>
      <c r="B346" s="66" t="s">
        <v>1124</v>
      </c>
      <c r="C346" s="66" t="s">
        <v>263</v>
      </c>
      <c r="D346" s="67"/>
      <c r="E346" s="67"/>
      <c r="F346" s="67" t="str">
        <f>IFERROR(HLOOKUP('Transom (V105,V210,V420)'!D$6,'phius_monthly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1183</v>
      </c>
      <c r="B347" s="66" t="s">
        <v>1124</v>
      </c>
      <c r="C347" s="66" t="s">
        <v>266</v>
      </c>
      <c r="D347" s="67"/>
      <c r="E347" s="67"/>
      <c r="F347" s="67" t="str">
        <f>IFERROR(HLOOKUP('Transom (V105,V210,V420)'!D$6,'phius_monthly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1183</v>
      </c>
      <c r="B348" s="66" t="s">
        <v>1124</v>
      </c>
      <c r="C348" s="66" t="s">
        <v>284</v>
      </c>
      <c r="D348" s="67"/>
      <c r="E348" s="67"/>
      <c r="F348" s="67" t="str">
        <f>IFERROR(HLOOKUP('Transom (V105,V210,V420)'!D$6,'phius_monthly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1183</v>
      </c>
      <c r="B349" s="66" t="s">
        <v>1124</v>
      </c>
      <c r="C349" s="66" t="s">
        <v>313</v>
      </c>
      <c r="D349" s="67"/>
      <c r="E349" s="67"/>
      <c r="F349" s="67" t="str">
        <f>IFERROR(HLOOKUP('Transom (V105,V210,V420)'!D$6,'phius_monthly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1183</v>
      </c>
      <c r="B350" s="66" t="s">
        <v>1124</v>
      </c>
      <c r="C350" s="66" t="s">
        <v>318</v>
      </c>
      <c r="D350" s="67"/>
      <c r="E350" s="67"/>
      <c r="F350" s="67" t="str">
        <f>IFERROR(HLOOKUP('Transom (V105,V210,V420)'!D$6,'phius_monthly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1183</v>
      </c>
      <c r="B351" s="66" t="s">
        <v>1124</v>
      </c>
      <c r="C351" s="66" t="s">
        <v>345</v>
      </c>
      <c r="D351" s="67"/>
      <c r="E351" s="67"/>
      <c r="F351" s="67" t="str">
        <f>IFERROR(HLOOKUP('Transom (V105,V210,V420)'!D$6,'phius_monthly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1183</v>
      </c>
      <c r="B352" s="66" t="s">
        <v>1124</v>
      </c>
      <c r="C352" s="66" t="s">
        <v>351</v>
      </c>
      <c r="D352" s="67"/>
      <c r="E352" s="67"/>
      <c r="F352" s="67" t="str">
        <f>IFERROR(HLOOKUP('Transom (V105,V210,V420)'!D$6,'phius_monthly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1183</v>
      </c>
      <c r="B353" s="66" t="s">
        <v>1124</v>
      </c>
      <c r="C353" s="66" t="s">
        <v>512</v>
      </c>
      <c r="D353" s="67"/>
      <c r="E353" s="67"/>
      <c r="F353" s="67" t="str">
        <f>IFERROR(HLOOKUP('Transom (V105,V210,V420)'!D$6,'phius_monthly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1183</v>
      </c>
      <c r="B354" s="66" t="s">
        <v>1124</v>
      </c>
      <c r="C354" s="66" t="s">
        <v>522</v>
      </c>
      <c r="D354" s="67"/>
      <c r="E354" s="67"/>
      <c r="F354" s="67" t="str">
        <f>IFERROR(HLOOKUP('Transom (V105,V210,V420)'!D$6,'phius_monthly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1183</v>
      </c>
      <c r="B355" s="66" t="s">
        <v>1124</v>
      </c>
      <c r="C355" s="66" t="s">
        <v>555</v>
      </c>
      <c r="D355" s="67"/>
      <c r="E355" s="67"/>
      <c r="F355" s="67" t="str">
        <f>IFERROR(HLOOKUP('Transom (V105,V210,V420)'!D$6,'phius_monthly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1183</v>
      </c>
      <c r="B356" s="66" t="s">
        <v>1124</v>
      </c>
      <c r="C356" s="66" t="s">
        <v>612</v>
      </c>
      <c r="D356" s="67"/>
      <c r="E356" s="67"/>
      <c r="F356" s="67" t="str">
        <f>IFERROR(HLOOKUP('Transom (V105,V210,V420)'!D$6,'phius_monthly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1183</v>
      </c>
      <c r="B357" s="66" t="s">
        <v>1124</v>
      </c>
      <c r="C357" s="66" t="s">
        <v>670</v>
      </c>
      <c r="D357" s="67"/>
      <c r="E357" s="67"/>
      <c r="F357" s="67" t="str">
        <f>IFERROR(HLOOKUP('Transom (V105,V210,V420)'!D$6,'phius_monthly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1183</v>
      </c>
      <c r="B358" s="66" t="s">
        <v>1124</v>
      </c>
      <c r="C358" s="66" t="s">
        <v>688</v>
      </c>
      <c r="D358" s="67"/>
      <c r="E358" s="67"/>
      <c r="F358" s="67" t="str">
        <f>IFERROR(HLOOKUP('Transom (V105,V210,V420)'!D$6,'phius_monthly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1183</v>
      </c>
      <c r="B359" s="66" t="s">
        <v>1124</v>
      </c>
      <c r="C359" s="66" t="s">
        <v>718</v>
      </c>
      <c r="D359" s="67"/>
      <c r="E359" s="67"/>
      <c r="F359" s="67" t="str">
        <f>IFERROR(HLOOKUP('Transom (V105,V210,V420)'!D$6,'phius_monthly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1183</v>
      </c>
      <c r="B360" s="66" t="s">
        <v>1124</v>
      </c>
      <c r="C360" s="66" t="s">
        <v>738</v>
      </c>
      <c r="D360" s="67"/>
      <c r="E360" s="67"/>
      <c r="F360" s="67" t="str">
        <f>IFERROR(HLOOKUP('Transom (V105,V210,V420)'!D$6,'phius_monthly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1183</v>
      </c>
      <c r="B361" s="66" t="s">
        <v>1124</v>
      </c>
      <c r="C361" s="66" t="s">
        <v>751</v>
      </c>
      <c r="D361" s="67"/>
      <c r="E361" s="67"/>
      <c r="F361" s="67" t="str">
        <f>IFERROR(HLOOKUP('Transom (V105,V210,V420)'!D$6,'phius_monthly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1183</v>
      </c>
      <c r="B362" s="66" t="s">
        <v>1124</v>
      </c>
      <c r="C362" s="66" t="s">
        <v>760</v>
      </c>
      <c r="D362" s="67"/>
      <c r="E362" s="67"/>
      <c r="F362" s="67" t="str">
        <f>IFERROR(HLOOKUP('Transom (V105,V210,V420)'!D$6,'phius_monthly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1183</v>
      </c>
      <c r="B363" s="66" t="s">
        <v>1124</v>
      </c>
      <c r="C363" s="66" t="s">
        <v>837</v>
      </c>
      <c r="D363" s="67"/>
      <c r="E363" s="67"/>
      <c r="F363" s="67" t="str">
        <f>IFERROR(HLOOKUP('Transom (V105,V210,V420)'!D$6,'phius_monthly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1183</v>
      </c>
      <c r="B364" s="66" t="s">
        <v>1124</v>
      </c>
      <c r="C364" s="66" t="s">
        <v>914</v>
      </c>
      <c r="D364" s="67"/>
      <c r="E364" s="67"/>
      <c r="F364" s="67" t="str">
        <f>IFERROR(HLOOKUP('Transom (V105,V210,V420)'!D$6,'phius_monthly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1183</v>
      </c>
      <c r="B365" s="66" t="s">
        <v>1124</v>
      </c>
      <c r="C365" s="66" t="s">
        <v>916</v>
      </c>
      <c r="D365" s="67"/>
      <c r="E365" s="67"/>
      <c r="F365" s="67" t="str">
        <f>IFERROR(HLOOKUP('Transom (V105,V210,V420)'!D$6,'phius_monthly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1183</v>
      </c>
      <c r="B366" s="66" t="s">
        <v>1124</v>
      </c>
      <c r="C366" s="66" t="s">
        <v>928</v>
      </c>
      <c r="D366" s="67"/>
      <c r="E366" s="67"/>
      <c r="F366" s="67" t="str">
        <f>IFERROR(HLOOKUP('Transom (V105,V210,V420)'!D$6,'phius_monthly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1183</v>
      </c>
      <c r="B367" s="66" t="s">
        <v>1124</v>
      </c>
      <c r="C367" s="66" t="s">
        <v>943</v>
      </c>
      <c r="D367" s="67"/>
      <c r="E367" s="67"/>
      <c r="F367" s="67" t="str">
        <f>IFERROR(HLOOKUP('Transom (V105,V210,V420)'!D$6,'phius_monthly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1183</v>
      </c>
      <c r="B368" s="66" t="s">
        <v>1124</v>
      </c>
      <c r="C368" s="66" t="s">
        <v>971</v>
      </c>
      <c r="D368" s="67"/>
      <c r="E368" s="67"/>
      <c r="F368" s="67" t="str">
        <f>IFERROR(HLOOKUP('Transom (V105,V210,V420)'!D$6,'phius_monthly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1183</v>
      </c>
      <c r="B369" s="66" t="s">
        <v>1124</v>
      </c>
      <c r="C369" s="66" t="s">
        <v>1050</v>
      </c>
      <c r="D369" s="67"/>
      <c r="E369" s="67"/>
      <c r="F369" s="67" t="str">
        <f>IFERROR(HLOOKUP('Transom (V105,V210,V420)'!D$6,'phius_monthly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1183</v>
      </c>
      <c r="B370" s="66" t="s">
        <v>1124</v>
      </c>
      <c r="C370" s="66" t="s">
        <v>1054</v>
      </c>
      <c r="D370" s="67"/>
      <c r="E370" s="67"/>
      <c r="F370" s="67" t="str">
        <f>IFERROR(HLOOKUP('Transom (V105,V210,V420)'!D$6,'phius_monthly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1183</v>
      </c>
      <c r="B371" s="66" t="s">
        <v>1124</v>
      </c>
      <c r="C371" s="66" t="s">
        <v>1060</v>
      </c>
      <c r="D371" s="67"/>
      <c r="E371" s="67"/>
      <c r="F371" s="67" t="str">
        <f>IFERROR(HLOOKUP('Transom (V105,V210,V420)'!D$6,'phius_monthly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1183</v>
      </c>
      <c r="B372" s="66" t="s">
        <v>1149</v>
      </c>
      <c r="C372" s="66" t="s">
        <v>125</v>
      </c>
      <c r="D372" s="67"/>
      <c r="E372" s="67"/>
      <c r="F372" s="67" t="str">
        <f>IFERROR(HLOOKUP('Transom (V105,V210,V420)'!D$6,'phius_monthly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1183</v>
      </c>
      <c r="B373" s="66" t="s">
        <v>1149</v>
      </c>
      <c r="C373" s="66" t="s">
        <v>145</v>
      </c>
      <c r="D373" s="67"/>
      <c r="E373" s="67"/>
      <c r="F373" s="67" t="str">
        <f>IFERROR(HLOOKUP('Transom (V105,V210,V420)'!D$6,'phius_monthly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1183</v>
      </c>
      <c r="B374" s="66" t="s">
        <v>1149</v>
      </c>
      <c r="C374" s="66" t="s">
        <v>155</v>
      </c>
      <c r="D374" s="67"/>
      <c r="E374" s="67"/>
      <c r="F374" s="67" t="str">
        <f>IFERROR(HLOOKUP('Transom (V105,V210,V420)'!D$6,'phius_monthly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1183</v>
      </c>
      <c r="B375" s="66" t="s">
        <v>1149</v>
      </c>
      <c r="C375" s="66" t="s">
        <v>209</v>
      </c>
      <c r="D375" s="67"/>
      <c r="E375" s="67"/>
      <c r="F375" s="67" t="str">
        <f>IFERROR(HLOOKUP('Transom (V105,V210,V420)'!D$6,'phius_monthly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1183</v>
      </c>
      <c r="B376" s="66" t="s">
        <v>1149</v>
      </c>
      <c r="C376" s="66" t="s">
        <v>468</v>
      </c>
      <c r="D376" s="67"/>
      <c r="E376" s="67"/>
      <c r="F376" s="67" t="str">
        <f>IFERROR(HLOOKUP('Transom (V105,V210,V420)'!D$6,'phius_monthly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1183</v>
      </c>
      <c r="B377" s="66" t="s">
        <v>1149</v>
      </c>
      <c r="C377" s="66" t="s">
        <v>496</v>
      </c>
      <c r="D377" s="67"/>
      <c r="E377" s="67"/>
      <c r="F377" s="67" t="str">
        <f>IFERROR(HLOOKUP('Transom (V105,V210,V420)'!D$6,'phius_monthly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1183</v>
      </c>
      <c r="B378" s="66" t="s">
        <v>1149</v>
      </c>
      <c r="C378" s="66" t="s">
        <v>563</v>
      </c>
      <c r="D378" s="67"/>
      <c r="E378" s="67"/>
      <c r="F378" s="67" t="str">
        <f>IFERROR(HLOOKUP('Transom (V105,V210,V420)'!D$6,'phius_monthly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1183</v>
      </c>
      <c r="B379" s="66" t="s">
        <v>1149</v>
      </c>
      <c r="C379" s="66" t="s">
        <v>686</v>
      </c>
      <c r="D379" s="67"/>
      <c r="E379" s="67"/>
      <c r="F379" s="67" t="str">
        <f>IFERROR(HLOOKUP('Transom (V105,V210,V420)'!D$6,'phius_monthly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1183</v>
      </c>
      <c r="B380" s="66" t="s">
        <v>1149</v>
      </c>
      <c r="C380" s="66" t="s">
        <v>801</v>
      </c>
      <c r="D380" s="67"/>
      <c r="E380" s="67"/>
      <c r="F380" s="67" t="str">
        <f>IFERROR(HLOOKUP('Transom (V105,V210,V420)'!D$6,'phius_monthly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1183</v>
      </c>
      <c r="B381" s="66" t="s">
        <v>1149</v>
      </c>
      <c r="C381" s="66" t="s">
        <v>877</v>
      </c>
      <c r="D381" s="67"/>
      <c r="E381" s="67"/>
      <c r="F381" s="67" t="str">
        <f>IFERROR(HLOOKUP('Transom (V105,V210,V420)'!D$6,'phius_monthly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1183</v>
      </c>
      <c r="B382" s="66" t="s">
        <v>1137</v>
      </c>
      <c r="C382" s="66" t="s">
        <v>75</v>
      </c>
      <c r="D382" s="67"/>
      <c r="E382" s="67"/>
      <c r="F382" s="67" t="str">
        <f>IFERROR(HLOOKUP('Transom (V105,V210,V420)'!D$6,'phius_monthly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1183</v>
      </c>
      <c r="B383" s="66" t="s">
        <v>1137</v>
      </c>
      <c r="C383" s="66" t="s">
        <v>100</v>
      </c>
      <c r="D383" s="67"/>
      <c r="E383" s="67"/>
      <c r="F383" s="67" t="str">
        <f>IFERROR(HLOOKUP('Transom (V105,V210,V420)'!D$6,'phius_monthly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1183</v>
      </c>
      <c r="B384" s="66" t="s">
        <v>1137</v>
      </c>
      <c r="C384" s="66" t="s">
        <v>153</v>
      </c>
      <c r="D384" s="67"/>
      <c r="E384" s="67"/>
      <c r="F384" s="67" t="str">
        <f>IFERROR(HLOOKUP('Transom (V105,V210,V420)'!D$6,'phius_monthly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1183</v>
      </c>
      <c r="B385" s="66" t="s">
        <v>1137</v>
      </c>
      <c r="C385" s="66" t="s">
        <v>175</v>
      </c>
      <c r="D385" s="67"/>
      <c r="E385" s="67"/>
      <c r="F385" s="67" t="str">
        <f>IFERROR(HLOOKUP('Transom (V105,V210,V420)'!D$6,'phius_monthly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1183</v>
      </c>
      <c r="B386" s="66" t="s">
        <v>1137</v>
      </c>
      <c r="C386" s="66" t="s">
        <v>189</v>
      </c>
      <c r="D386" s="67"/>
      <c r="E386" s="67"/>
      <c r="F386" s="67" t="str">
        <f>IFERROR(HLOOKUP('Transom (V105,V210,V420)'!D$6,'phius_monthly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1183</v>
      </c>
      <c r="B387" s="66" t="s">
        <v>1137</v>
      </c>
      <c r="C387" s="66" t="s">
        <v>190</v>
      </c>
      <c r="D387" s="67"/>
      <c r="E387" s="67"/>
      <c r="F387" s="67" t="str">
        <f>IFERROR(HLOOKUP('Transom (V105,V210,V420)'!D$6,'phius_monthly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1183</v>
      </c>
      <c r="B388" s="66" t="s">
        <v>1137</v>
      </c>
      <c r="C388" s="66" t="s">
        <v>191</v>
      </c>
      <c r="D388" s="67"/>
      <c r="E388" s="67"/>
      <c r="F388" s="67" t="str">
        <f>IFERROR(HLOOKUP('Transom (V105,V210,V420)'!D$6,'phius_monthly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1183</v>
      </c>
      <c r="B389" s="66" t="s">
        <v>1137</v>
      </c>
      <c r="C389" s="66" t="s">
        <v>255</v>
      </c>
      <c r="D389" s="67"/>
      <c r="E389" s="67"/>
      <c r="F389" s="67" t="str">
        <f>IFERROR(HLOOKUP('Transom (V105,V210,V420)'!D$6,'phius_monthly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1183</v>
      </c>
      <c r="B390" s="66" t="s">
        <v>1137</v>
      </c>
      <c r="C390" s="66" t="s">
        <v>606</v>
      </c>
      <c r="D390" s="67"/>
      <c r="E390" s="67"/>
      <c r="F390" s="67" t="str">
        <f>IFERROR(HLOOKUP('Transom (V105,V210,V420)'!D$6,'phius_monthly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1183</v>
      </c>
      <c r="B391" s="66" t="s">
        <v>1137</v>
      </c>
      <c r="C391" s="66" t="s">
        <v>660</v>
      </c>
      <c r="D391" s="67"/>
      <c r="E391" s="67"/>
      <c r="F391" s="67" t="str">
        <f>IFERROR(HLOOKUP('Transom (V105,V210,V420)'!D$6,'phius_monthly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1183</v>
      </c>
      <c r="B392" s="66" t="s">
        <v>1137</v>
      </c>
      <c r="C392" s="66" t="s">
        <v>684</v>
      </c>
      <c r="D392" s="67"/>
      <c r="E392" s="67"/>
      <c r="F392" s="67" t="str">
        <f>IFERROR(HLOOKUP('Transom (V105,V210,V420)'!D$6,'phius_monthly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1183</v>
      </c>
      <c r="B393" s="66" t="s">
        <v>1137</v>
      </c>
      <c r="C393" s="66" t="s">
        <v>786</v>
      </c>
      <c r="D393" s="67"/>
      <c r="E393" s="67"/>
      <c r="F393" s="67" t="str">
        <f>IFERROR(HLOOKUP('Transom (V105,V210,V420)'!D$6,'phius_monthly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1183</v>
      </c>
      <c r="B394" s="66" t="s">
        <v>1137</v>
      </c>
      <c r="C394" s="66" t="s">
        <v>829</v>
      </c>
      <c r="D394" s="67"/>
      <c r="E394" s="67"/>
      <c r="F394" s="67" t="str">
        <f>IFERROR(HLOOKUP('Transom (V105,V210,V420)'!D$6,'phius_monthly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1183</v>
      </c>
      <c r="B395" s="66" t="s">
        <v>1137</v>
      </c>
      <c r="C395" s="66" t="s">
        <v>856</v>
      </c>
      <c r="D395" s="67"/>
      <c r="E395" s="67"/>
      <c r="F395" s="67" t="str">
        <f>IFERROR(HLOOKUP('Transom (V105,V210,V420)'!D$6,'phius_monthly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1183</v>
      </c>
      <c r="B396" s="66" t="s">
        <v>1137</v>
      </c>
      <c r="C396" s="66" t="s">
        <v>940</v>
      </c>
      <c r="D396" s="67"/>
      <c r="E396" s="67"/>
      <c r="F396" s="67" t="str">
        <f>IFERROR(HLOOKUP('Transom (V105,V210,V420)'!D$6,'phius_monthly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1183</v>
      </c>
      <c r="B397" s="66" t="s">
        <v>1137</v>
      </c>
      <c r="C397" s="66" t="s">
        <v>947</v>
      </c>
      <c r="D397" s="67"/>
      <c r="E397" s="67"/>
      <c r="F397" s="67" t="str">
        <f>IFERROR(HLOOKUP('Transom (V105,V210,V420)'!D$6,'phius_monthly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1183</v>
      </c>
      <c r="B398" s="66" t="s">
        <v>1137</v>
      </c>
      <c r="C398" s="66" t="s">
        <v>967</v>
      </c>
      <c r="D398" s="67"/>
      <c r="E398" s="67"/>
      <c r="F398" s="67" t="str">
        <f>IFERROR(HLOOKUP('Transom (V105,V210,V420)'!D$6,'phius_monthly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1183</v>
      </c>
      <c r="B399" s="66" t="s">
        <v>1137</v>
      </c>
      <c r="C399" s="66" t="s">
        <v>1022</v>
      </c>
      <c r="D399" s="67"/>
      <c r="E399" s="67"/>
      <c r="F399" s="67" t="str">
        <f>IFERROR(HLOOKUP('Transom (V105,V210,V420)'!D$6,'phius_monthly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1183</v>
      </c>
      <c r="B400" s="66" t="s">
        <v>1137</v>
      </c>
      <c r="C400" s="66" t="s">
        <v>1045</v>
      </c>
      <c r="D400" s="67"/>
      <c r="E400" s="67"/>
      <c r="F400" s="67" t="str">
        <f>IFERROR(HLOOKUP('Transom (V105,V210,V420)'!D$6,'phius_monthly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1183</v>
      </c>
      <c r="B401" s="66" t="s">
        <v>1162</v>
      </c>
      <c r="C401" s="66" t="s">
        <v>261</v>
      </c>
      <c r="D401" s="67"/>
      <c r="E401" s="67"/>
      <c r="F401" s="67" t="str">
        <f>IFERROR(HLOOKUP('Transom (V105,V210,V420)'!D$6,'phius_monthly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1183</v>
      </c>
      <c r="B402" s="66" t="s">
        <v>1162</v>
      </c>
      <c r="C402" s="66" t="s">
        <v>316</v>
      </c>
      <c r="D402" s="67"/>
      <c r="E402" s="67"/>
      <c r="F402" s="67" t="str">
        <f>IFERROR(HLOOKUP('Transom (V105,V210,V420)'!D$6,'phius_monthly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1183</v>
      </c>
      <c r="B403" s="66" t="s">
        <v>1162</v>
      </c>
      <c r="C403" s="66" t="s">
        <v>360</v>
      </c>
      <c r="D403" s="67"/>
      <c r="E403" s="67"/>
      <c r="F403" s="67" t="str">
        <f>IFERROR(HLOOKUP('Transom (V105,V210,V420)'!D$6,'phius_monthly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1183</v>
      </c>
      <c r="B404" s="66" t="s">
        <v>1162</v>
      </c>
      <c r="C404" s="66" t="s">
        <v>410</v>
      </c>
      <c r="D404" s="67"/>
      <c r="E404" s="67"/>
      <c r="F404" s="67" t="str">
        <f>IFERROR(HLOOKUP('Transom (V105,V210,V420)'!D$6,'phius_monthly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1183</v>
      </c>
      <c r="B405" s="66" t="s">
        <v>1162</v>
      </c>
      <c r="C405" s="66" t="s">
        <v>460</v>
      </c>
      <c r="D405" s="67"/>
      <c r="E405" s="67"/>
      <c r="F405" s="67" t="str">
        <f>IFERROR(HLOOKUP('Transom (V105,V210,V420)'!D$6,'phius_monthly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1183</v>
      </c>
      <c r="B406" s="66" t="s">
        <v>1162</v>
      </c>
      <c r="C406" s="66" t="s">
        <v>472</v>
      </c>
      <c r="D406" s="67"/>
      <c r="E406" s="67"/>
      <c r="F406" s="67" t="str">
        <f>IFERROR(HLOOKUP('Transom (V105,V210,V420)'!D$6,'phius_monthly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1183</v>
      </c>
      <c r="B407" s="66" t="s">
        <v>1162</v>
      </c>
      <c r="C407" s="66" t="s">
        <v>534</v>
      </c>
      <c r="D407" s="67"/>
      <c r="E407" s="67"/>
      <c r="F407" s="67" t="str">
        <f>IFERROR(HLOOKUP('Transom (V105,V210,V420)'!D$6,'phius_monthly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1183</v>
      </c>
      <c r="B408" s="66" t="s">
        <v>1162</v>
      </c>
      <c r="C408" s="66" t="s">
        <v>663</v>
      </c>
      <c r="D408" s="67"/>
      <c r="E408" s="67"/>
      <c r="F408" s="67" t="str">
        <f>IFERROR(HLOOKUP('Transom (V105,V210,V420)'!D$6,'phius_monthly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1189</v>
      </c>
      <c r="B409" s="66" t="s">
        <v>1162</v>
      </c>
      <c r="C409" s="66" t="s">
        <v>704</v>
      </c>
      <c r="D409" s="67"/>
      <c r="E409" s="67"/>
      <c r="F409" s="67" t="str">
        <f>IFERROR(HLOOKUP('Transom (V105,V210,V420)'!D$6,'phius_monthly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1189</v>
      </c>
      <c r="B410" s="66" t="s">
        <v>1162</v>
      </c>
      <c r="C410" s="66" t="s">
        <v>776</v>
      </c>
      <c r="D410" s="67"/>
      <c r="E410" s="67"/>
      <c r="F410" s="67" t="str">
        <f>IFERROR(HLOOKUP('Transom (V105,V210,V420)'!D$6,'phius_monthly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1183</v>
      </c>
      <c r="B411" s="66" t="s">
        <v>1162</v>
      </c>
      <c r="C411" s="66" t="s">
        <v>937</v>
      </c>
      <c r="D411" s="67"/>
      <c r="E411" s="67"/>
      <c r="F411" s="67" t="str">
        <f>IFERROR(HLOOKUP('Transom (V105,V210,V420)'!D$6,'phius_monthly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1183</v>
      </c>
      <c r="B412" s="66" t="s">
        <v>1162</v>
      </c>
      <c r="C412" s="66" t="s">
        <v>987</v>
      </c>
      <c r="D412" s="67"/>
      <c r="E412" s="67"/>
      <c r="F412" s="67" t="str">
        <f>IFERROR(HLOOKUP('Transom (V105,V210,V420)'!D$6,'phius_monthly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1183</v>
      </c>
      <c r="B413" s="66" t="s">
        <v>1158</v>
      </c>
      <c r="C413" s="66" t="s">
        <v>178</v>
      </c>
      <c r="D413" s="67"/>
      <c r="E413" s="67"/>
      <c r="F413" s="67" t="str">
        <f>IFERROR(HLOOKUP('Transom (V105,V210,V420)'!D$6,'phius_monthly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1183</v>
      </c>
      <c r="B414" s="66" t="s">
        <v>1158</v>
      </c>
      <c r="C414" s="66" t="s">
        <v>222</v>
      </c>
      <c r="D414" s="67"/>
      <c r="E414" s="67"/>
      <c r="F414" s="67" t="str">
        <f>IFERROR(HLOOKUP('Transom (V105,V210,V420)'!D$6,'phius_monthly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1183</v>
      </c>
      <c r="B415" s="66" t="s">
        <v>1158</v>
      </c>
      <c r="C415" s="66" t="s">
        <v>277</v>
      </c>
      <c r="D415" s="67"/>
      <c r="E415" s="67"/>
      <c r="F415" s="67" t="str">
        <f>IFERROR(HLOOKUP('Transom (V105,V210,V420)'!D$6,'phius_monthly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1183</v>
      </c>
      <c r="B416" s="66" t="s">
        <v>1158</v>
      </c>
      <c r="C416" s="66" t="s">
        <v>305</v>
      </c>
      <c r="D416" s="67"/>
      <c r="E416" s="67"/>
      <c r="F416" s="67" t="str">
        <f>IFERROR(HLOOKUP('Transom (V105,V210,V420)'!D$6,'phius_monthly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1183</v>
      </c>
      <c r="B417" s="66" t="s">
        <v>1158</v>
      </c>
      <c r="C417" s="66" t="s">
        <v>356</v>
      </c>
      <c r="D417" s="67"/>
      <c r="E417" s="67"/>
      <c r="F417" s="67" t="str">
        <f>IFERROR(HLOOKUP('Transom (V105,V210,V420)'!D$6,'phius_monthly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1183</v>
      </c>
      <c r="B418" s="66" t="s">
        <v>1158</v>
      </c>
      <c r="C418" s="66" t="s">
        <v>379</v>
      </c>
      <c r="D418" s="67"/>
      <c r="E418" s="67"/>
      <c r="F418" s="67" t="str">
        <f>IFERROR(HLOOKUP('Transom (V105,V210,V420)'!D$6,'phius_monthly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1183</v>
      </c>
      <c r="B419" s="66" t="s">
        <v>1158</v>
      </c>
      <c r="C419" s="66" t="s">
        <v>388</v>
      </c>
      <c r="D419" s="67"/>
      <c r="E419" s="67"/>
      <c r="F419" s="67" t="str">
        <f>IFERROR(HLOOKUP('Transom (V105,V210,V420)'!D$6,'phius_monthly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1183</v>
      </c>
      <c r="B420" s="66" t="s">
        <v>1158</v>
      </c>
      <c r="C420" s="66" t="s">
        <v>398</v>
      </c>
      <c r="D420" s="67"/>
      <c r="E420" s="67"/>
      <c r="F420" s="67" t="str">
        <f>IFERROR(HLOOKUP('Transom (V105,V210,V420)'!D$6,'phius_monthly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1183</v>
      </c>
      <c r="B421" s="66" t="s">
        <v>1158</v>
      </c>
      <c r="C421" s="66" t="s">
        <v>432</v>
      </c>
      <c r="D421" s="67"/>
      <c r="E421" s="67"/>
      <c r="F421" s="67" t="str">
        <f>IFERROR(HLOOKUP('Transom (V105,V210,V420)'!D$6,'phius_monthly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1183</v>
      </c>
      <c r="B422" s="66" t="s">
        <v>1158</v>
      </c>
      <c r="C422" s="66" t="s">
        <v>438</v>
      </c>
      <c r="D422" s="67"/>
      <c r="E422" s="67"/>
      <c r="F422" s="67" t="str">
        <f>IFERROR(HLOOKUP('Transom (V105,V210,V420)'!D$6,'phius_monthly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1183</v>
      </c>
      <c r="B423" s="66" t="s">
        <v>1158</v>
      </c>
      <c r="C423" s="66" t="s">
        <v>466</v>
      </c>
      <c r="D423" s="67"/>
      <c r="E423" s="67"/>
      <c r="F423" s="67" t="str">
        <f>IFERROR(HLOOKUP('Transom (V105,V210,V420)'!D$6,'phius_monthly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1183</v>
      </c>
      <c r="B424" s="66" t="s">
        <v>1158</v>
      </c>
      <c r="C424" s="66" t="s">
        <v>566</v>
      </c>
      <c r="D424" s="67"/>
      <c r="E424" s="67"/>
      <c r="F424" s="67" t="str">
        <f>IFERROR(HLOOKUP('Transom (V105,V210,V420)'!D$6,'phius_monthly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1183</v>
      </c>
      <c r="B425" s="66" t="s">
        <v>1158</v>
      </c>
      <c r="C425" s="66" t="s">
        <v>596</v>
      </c>
      <c r="D425" s="67"/>
      <c r="E425" s="67"/>
      <c r="F425" s="67" t="str">
        <f>IFERROR(HLOOKUP('Transom (V105,V210,V420)'!D$6,'phius_monthly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1183</v>
      </c>
      <c r="B426" s="66" t="s">
        <v>1158</v>
      </c>
      <c r="C426" s="66" t="s">
        <v>621</v>
      </c>
      <c r="D426" s="67"/>
      <c r="E426" s="67"/>
      <c r="F426" s="67" t="str">
        <f>IFERROR(HLOOKUP('Transom (V105,V210,V420)'!D$6,'phius_monthly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1183</v>
      </c>
      <c r="B427" s="66" t="s">
        <v>1158</v>
      </c>
      <c r="C427" s="66" t="s">
        <v>717</v>
      </c>
      <c r="D427" s="67"/>
      <c r="E427" s="67"/>
      <c r="F427" s="67" t="str">
        <f>IFERROR(HLOOKUP('Transom (V105,V210,V420)'!D$6,'phius_monthly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1183</v>
      </c>
      <c r="B428" s="66" t="s">
        <v>1158</v>
      </c>
      <c r="C428" s="66" t="s">
        <v>746</v>
      </c>
      <c r="D428" s="67"/>
      <c r="E428" s="67"/>
      <c r="F428" s="67" t="str">
        <f>IFERROR(HLOOKUP('Transom (V105,V210,V420)'!D$6,'phius_monthly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1183</v>
      </c>
      <c r="B429" s="66" t="s">
        <v>1158</v>
      </c>
      <c r="C429" s="66" t="s">
        <v>865</v>
      </c>
      <c r="D429" s="67"/>
      <c r="E429" s="67"/>
      <c r="F429" s="67" t="str">
        <f>IFERROR(HLOOKUP('Transom (V105,V210,V420)'!D$6,'phius_monthly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1183</v>
      </c>
      <c r="B430" s="66" t="s">
        <v>1158</v>
      </c>
      <c r="C430" s="66" t="s">
        <v>874</v>
      </c>
      <c r="D430" s="67"/>
      <c r="E430" s="67"/>
      <c r="F430" s="67" t="str">
        <f>IFERROR(HLOOKUP('Transom (V105,V210,V420)'!D$6,'phius_monthly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1183</v>
      </c>
      <c r="B431" s="66" t="s">
        <v>1158</v>
      </c>
      <c r="C431" s="66" t="s">
        <v>997</v>
      </c>
      <c r="D431" s="67"/>
      <c r="E431" s="67"/>
      <c r="F431" s="67" t="str">
        <f>IFERROR(HLOOKUP('Transom (V105,V210,V420)'!D$6,'phius_monthly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1183</v>
      </c>
      <c r="B432" s="66" t="s">
        <v>1158</v>
      </c>
      <c r="C432" s="66" t="s">
        <v>998</v>
      </c>
      <c r="D432" s="67"/>
      <c r="E432" s="67"/>
      <c r="F432" s="67" t="str">
        <f>IFERROR(HLOOKUP('Transom (V105,V210,V420)'!D$6,'phius_monthly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1183</v>
      </c>
      <c r="B433" s="66" t="s">
        <v>1158</v>
      </c>
      <c r="C433" s="66" t="s">
        <v>1076</v>
      </c>
      <c r="D433" s="67"/>
      <c r="E433" s="67"/>
      <c r="F433" s="67" t="str">
        <f>IFERROR(HLOOKUP('Transom (V105,V210,V420)'!D$6,'phius_monthly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1183</v>
      </c>
      <c r="B434" s="66" t="s">
        <v>1158</v>
      </c>
      <c r="C434" s="66" t="s">
        <v>1077</v>
      </c>
      <c r="D434" s="67"/>
      <c r="E434" s="67"/>
      <c r="F434" s="67" t="str">
        <f>IFERROR(HLOOKUP('Transom (V105,V210,V420)'!D$6,'phius_monthly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1183</v>
      </c>
      <c r="B435" s="66" t="s">
        <v>1150</v>
      </c>
      <c r="C435" s="66" t="s">
        <v>127</v>
      </c>
      <c r="D435" s="67"/>
      <c r="E435" s="67"/>
      <c r="F435" s="67" t="str">
        <f>IFERROR(HLOOKUP('Transom (V105,V210,V420)'!D$6,'phius_monthly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1183</v>
      </c>
      <c r="B436" s="66" t="s">
        <v>1150</v>
      </c>
      <c r="C436" s="66" t="s">
        <v>199</v>
      </c>
      <c r="D436" s="67"/>
      <c r="E436" s="67"/>
      <c r="F436" s="67" t="str">
        <f>IFERROR(HLOOKUP('Transom (V105,V210,V420)'!D$6,'phius_monthly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1183</v>
      </c>
      <c r="B437" s="66" t="s">
        <v>1150</v>
      </c>
      <c r="C437" s="66" t="s">
        <v>343</v>
      </c>
      <c r="D437" s="67"/>
      <c r="E437" s="67"/>
      <c r="F437" s="67" t="str">
        <f>IFERROR(HLOOKUP('Transom (V105,V210,V420)'!D$6,'phius_monthly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1183</v>
      </c>
      <c r="B438" s="66" t="s">
        <v>1150</v>
      </c>
      <c r="C438" s="66" t="s">
        <v>348</v>
      </c>
      <c r="D438" s="67"/>
      <c r="E438" s="67"/>
      <c r="F438" s="67" t="str">
        <f>IFERROR(HLOOKUP('Transom (V105,V210,V420)'!D$6,'phius_monthly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1183</v>
      </c>
      <c r="B439" s="66" t="s">
        <v>1150</v>
      </c>
      <c r="C439" s="66" t="s">
        <v>435</v>
      </c>
      <c r="D439" s="67"/>
      <c r="E439" s="67"/>
      <c r="F439" s="67" t="str">
        <f>IFERROR(HLOOKUP('Transom (V105,V210,V420)'!D$6,'phius_monthly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1183</v>
      </c>
      <c r="B440" s="66" t="s">
        <v>1150</v>
      </c>
      <c r="C440" s="66" t="s">
        <v>481</v>
      </c>
      <c r="D440" s="67"/>
      <c r="E440" s="67"/>
      <c r="F440" s="67" t="str">
        <f>IFERROR(HLOOKUP('Transom (V105,V210,V420)'!D$6,'phius_monthly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1183</v>
      </c>
      <c r="B441" s="66" t="s">
        <v>1150</v>
      </c>
      <c r="C441" s="66" t="s">
        <v>565</v>
      </c>
      <c r="D441" s="67"/>
      <c r="E441" s="67"/>
      <c r="F441" s="67" t="str">
        <f>IFERROR(HLOOKUP('Transom (V105,V210,V420)'!D$6,'phius_monthly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1183</v>
      </c>
      <c r="B442" s="66" t="s">
        <v>1150</v>
      </c>
      <c r="C442" s="66" t="s">
        <v>578</v>
      </c>
      <c r="D442" s="67"/>
      <c r="E442" s="67"/>
      <c r="F442" s="67" t="str">
        <f>IFERROR(HLOOKUP('Transom (V105,V210,V420)'!D$6,'phius_monthly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1183</v>
      </c>
      <c r="B443" s="66" t="s">
        <v>1150</v>
      </c>
      <c r="C443" s="66" t="s">
        <v>583</v>
      </c>
      <c r="D443" s="67"/>
      <c r="E443" s="67"/>
      <c r="F443" s="67" t="str">
        <f>IFERROR(HLOOKUP('Transom (V105,V210,V420)'!D$6,'phius_monthly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1183</v>
      </c>
      <c r="B444" s="66" t="s">
        <v>1150</v>
      </c>
      <c r="C444" s="66" t="s">
        <v>584</v>
      </c>
      <c r="D444" s="67"/>
      <c r="E444" s="67"/>
      <c r="F444" s="67" t="str">
        <f>IFERROR(HLOOKUP('Transom (V105,V210,V420)'!D$6,'phius_monthly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1183</v>
      </c>
      <c r="B445" s="66" t="s">
        <v>1150</v>
      </c>
      <c r="C445" s="66" t="s">
        <v>764</v>
      </c>
      <c r="D445" s="67"/>
      <c r="E445" s="67"/>
      <c r="F445" s="67" t="str">
        <f>IFERROR(HLOOKUP('Transom (V105,V210,V420)'!D$6,'phius_monthly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1183</v>
      </c>
      <c r="B446" s="66" t="s">
        <v>1150</v>
      </c>
      <c r="C446" s="66" t="s">
        <v>936</v>
      </c>
      <c r="D446" s="67"/>
      <c r="E446" s="67"/>
      <c r="F446" s="67" t="str">
        <f>IFERROR(HLOOKUP('Transom (V105,V210,V420)'!D$6,'phius_monthly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1183</v>
      </c>
      <c r="B447" s="66" t="s">
        <v>1123</v>
      </c>
      <c r="C447" s="66" t="s">
        <v>37</v>
      </c>
      <c r="D447" s="67"/>
      <c r="E447" s="67"/>
      <c r="F447" s="67" t="str">
        <f>IFERROR(HLOOKUP('Transom (V105,V210,V420)'!D$6,'phius_monthly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1183</v>
      </c>
      <c r="B448" s="66" t="s">
        <v>1123</v>
      </c>
      <c r="C448" s="66" t="s">
        <v>86</v>
      </c>
      <c r="D448" s="67"/>
      <c r="E448" s="67"/>
      <c r="F448" s="67" t="str">
        <f>IFERROR(HLOOKUP('Transom (V105,V210,V420)'!D$6,'phius_monthly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1183</v>
      </c>
      <c r="B449" s="66" t="s">
        <v>1123</v>
      </c>
      <c r="C449" s="66" t="s">
        <v>92</v>
      </c>
      <c r="D449" s="67"/>
      <c r="E449" s="67"/>
      <c r="F449" s="67" t="str">
        <f>IFERROR(HLOOKUP('Transom (V105,V210,V420)'!D$6,'phius_monthly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1183</v>
      </c>
      <c r="B450" s="66" t="s">
        <v>1123</v>
      </c>
      <c r="C450" s="66" t="s">
        <v>306</v>
      </c>
      <c r="D450" s="67"/>
      <c r="E450" s="67"/>
      <c r="F450" s="67" t="str">
        <f>IFERROR(HLOOKUP('Transom (V105,V210,V420)'!D$6,'phius_monthly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1183</v>
      </c>
      <c r="B451" s="66" t="s">
        <v>1123</v>
      </c>
      <c r="C451" s="66" t="s">
        <v>355</v>
      </c>
      <c r="D451" s="67"/>
      <c r="E451" s="67"/>
      <c r="F451" s="67" t="str">
        <f>IFERROR(HLOOKUP('Transom (V105,V210,V420)'!D$6,'phius_monthly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1183</v>
      </c>
      <c r="B452" s="66" t="s">
        <v>1123</v>
      </c>
      <c r="C452" s="66" t="s">
        <v>535</v>
      </c>
      <c r="D452" s="67"/>
      <c r="E452" s="67"/>
      <c r="F452" s="67" t="str">
        <f>IFERROR(HLOOKUP('Transom (V105,V210,V420)'!D$6,'phius_monthly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1183</v>
      </c>
      <c r="B453" s="66" t="s">
        <v>1123</v>
      </c>
      <c r="C453" s="66" t="s">
        <v>537</v>
      </c>
      <c r="D453" s="67"/>
      <c r="E453" s="67"/>
      <c r="F453" s="67" t="str">
        <f>IFERROR(HLOOKUP('Transom (V105,V210,V420)'!D$6,'phius_monthly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1183</v>
      </c>
      <c r="B454" s="66" t="s">
        <v>1123</v>
      </c>
      <c r="C454" s="66" t="s">
        <v>664</v>
      </c>
      <c r="D454" s="67"/>
      <c r="E454" s="67"/>
      <c r="F454" s="67" t="str">
        <f>IFERROR(HLOOKUP('Transom (V105,V210,V420)'!D$6,'phius_monthly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1183</v>
      </c>
      <c r="B455" s="66" t="s">
        <v>1123</v>
      </c>
      <c r="C455" s="66" t="s">
        <v>706</v>
      </c>
      <c r="D455" s="67"/>
      <c r="E455" s="67"/>
      <c r="F455" s="67" t="str">
        <f>IFERROR(HLOOKUP('Transom (V105,V210,V420)'!D$6,'phius_monthly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1183</v>
      </c>
      <c r="B456" s="66" t="s">
        <v>1123</v>
      </c>
      <c r="C456" s="66" t="s">
        <v>707</v>
      </c>
      <c r="D456" s="67"/>
      <c r="E456" s="67"/>
      <c r="F456" s="67" t="str">
        <f>IFERROR(HLOOKUP('Transom (V105,V210,V420)'!D$6,'phius_monthly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1183</v>
      </c>
      <c r="B457" s="66" t="s">
        <v>1123</v>
      </c>
      <c r="C457" s="66" t="s">
        <v>708</v>
      </c>
      <c r="D457" s="67"/>
      <c r="E457" s="67"/>
      <c r="F457" s="67" t="str">
        <f>IFERROR(HLOOKUP('Transom (V105,V210,V420)'!D$6,'phius_monthly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1183</v>
      </c>
      <c r="B458" s="66" t="s">
        <v>1123</v>
      </c>
      <c r="C458" s="66" t="s">
        <v>709</v>
      </c>
      <c r="D458" s="67"/>
      <c r="E458" s="67"/>
      <c r="F458" s="67" t="str">
        <f>IFERROR(HLOOKUP('Transom (V105,V210,V420)'!D$6,'phius_monthly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1183</v>
      </c>
      <c r="B459" s="66" t="s">
        <v>1123</v>
      </c>
      <c r="C459" s="66" t="s">
        <v>777</v>
      </c>
      <c r="D459" s="67"/>
      <c r="E459" s="67"/>
      <c r="F459" s="67" t="str">
        <f>IFERROR(HLOOKUP('Transom (V105,V210,V420)'!D$6,'phius_monthly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1183</v>
      </c>
      <c r="B460" s="66" t="s">
        <v>1123</v>
      </c>
      <c r="C460" s="66" t="s">
        <v>921</v>
      </c>
      <c r="D460" s="67"/>
      <c r="E460" s="67"/>
      <c r="F460" s="67" t="str">
        <f>IFERROR(HLOOKUP('Transom (V105,V210,V420)'!D$6,'phius_monthly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1183</v>
      </c>
      <c r="B461" s="66" t="s">
        <v>1123</v>
      </c>
      <c r="C461" s="66" t="s">
        <v>922</v>
      </c>
      <c r="D461" s="67"/>
      <c r="E461" s="67"/>
      <c r="F461" s="67" t="str">
        <f>IFERROR(HLOOKUP('Transom (V105,V210,V420)'!D$6,'phius_monthly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1183</v>
      </c>
      <c r="B462" s="66" t="s">
        <v>1139</v>
      </c>
      <c r="C462" s="66" t="s">
        <v>87</v>
      </c>
      <c r="D462" s="67"/>
      <c r="E462" s="67"/>
      <c r="F462" s="67" t="str">
        <f>IFERROR(HLOOKUP('Transom (V105,V210,V420)'!D$6,'phius_monthly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1183</v>
      </c>
      <c r="B463" s="66" t="s">
        <v>1139</v>
      </c>
      <c r="C463" s="66" t="s">
        <v>111</v>
      </c>
      <c r="D463" s="67"/>
      <c r="E463" s="67"/>
      <c r="F463" s="67" t="str">
        <f>IFERROR(HLOOKUP('Transom (V105,V210,V420)'!D$6,'phius_monthly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1183</v>
      </c>
      <c r="B464" s="66" t="s">
        <v>1139</v>
      </c>
      <c r="C464" s="66" t="s">
        <v>0</v>
      </c>
      <c r="D464" s="67"/>
      <c r="E464" s="67"/>
      <c r="F464" s="67" t="str">
        <f>IFERROR(HLOOKUP('Transom (V105,V210,V420)'!D$6,'phius_monthly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1183</v>
      </c>
      <c r="B465" s="66" t="s">
        <v>1139</v>
      </c>
      <c r="C465" s="66" t="s">
        <v>192</v>
      </c>
      <c r="D465" s="67"/>
      <c r="E465" s="67"/>
      <c r="F465" s="67" t="str">
        <f>IFERROR(HLOOKUP('Transom (V105,V210,V420)'!D$6,'phius_monthly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1183</v>
      </c>
      <c r="B466" s="66" t="s">
        <v>1139</v>
      </c>
      <c r="C466" s="66" t="s">
        <v>553</v>
      </c>
      <c r="D466" s="67"/>
      <c r="E466" s="67"/>
      <c r="F466" s="67" t="str">
        <f>IFERROR(HLOOKUP('Transom (V105,V210,V420)'!D$6,'phius_monthly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1183</v>
      </c>
      <c r="B467" s="66" t="s">
        <v>1139</v>
      </c>
      <c r="C467" s="66" t="s">
        <v>609</v>
      </c>
      <c r="D467" s="67"/>
      <c r="E467" s="67"/>
      <c r="F467" s="67" t="str">
        <f>IFERROR(HLOOKUP('Transom (V105,V210,V420)'!D$6,'phius_monthly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1183</v>
      </c>
      <c r="B468" s="66" t="s">
        <v>1139</v>
      </c>
      <c r="C468" s="66" t="s">
        <v>693</v>
      </c>
      <c r="D468" s="67"/>
      <c r="E468" s="67"/>
      <c r="F468" s="67" t="str">
        <f>IFERROR(HLOOKUP('Transom (V105,V210,V420)'!D$6,'phius_monthly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1183</v>
      </c>
      <c r="B469" s="66" t="s">
        <v>1139</v>
      </c>
      <c r="C469" s="66" t="s">
        <v>702</v>
      </c>
      <c r="D469" s="67"/>
      <c r="E469" s="67"/>
      <c r="F469" s="67" t="str">
        <f>IFERROR(HLOOKUP('Transom (V105,V210,V420)'!D$6,'phius_monthly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1183</v>
      </c>
      <c r="B470" s="66" t="s">
        <v>1139</v>
      </c>
      <c r="C470" s="66" t="s">
        <v>725</v>
      </c>
      <c r="D470" s="67"/>
      <c r="E470" s="67"/>
      <c r="F470" s="67" t="str">
        <f>IFERROR(HLOOKUP('Transom (V105,V210,V420)'!D$6,'phius_monthly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1183</v>
      </c>
      <c r="B471" s="66" t="s">
        <v>1139</v>
      </c>
      <c r="C471" s="66" t="s">
        <v>733</v>
      </c>
      <c r="D471" s="67"/>
      <c r="E471" s="67"/>
      <c r="F471" s="67" t="str">
        <f>IFERROR(HLOOKUP('Transom (V105,V210,V420)'!D$6,'phius_monthly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1183</v>
      </c>
      <c r="B472" s="66" t="s">
        <v>1139</v>
      </c>
      <c r="C472" s="66" t="s">
        <v>758</v>
      </c>
      <c r="D472" s="67"/>
      <c r="E472" s="67"/>
      <c r="F472" s="67" t="str">
        <f>IFERROR(HLOOKUP('Transom (V105,V210,V420)'!D$6,'phius_monthly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1183</v>
      </c>
      <c r="B473" s="66" t="s">
        <v>1139</v>
      </c>
      <c r="C473" s="66" t="s">
        <v>800</v>
      </c>
      <c r="D473" s="67"/>
      <c r="E473" s="67"/>
      <c r="F473" s="67" t="str">
        <f>IFERROR(HLOOKUP('Transom (V105,V210,V420)'!D$6,'phius_monthly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1183</v>
      </c>
      <c r="B474" s="66" t="s">
        <v>1139</v>
      </c>
      <c r="C474" s="66" t="s">
        <v>821</v>
      </c>
      <c r="D474" s="67"/>
      <c r="E474" s="67"/>
      <c r="F474" s="67" t="str">
        <f>IFERROR(HLOOKUP('Transom (V105,V210,V420)'!D$6,'phius_monthly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1183</v>
      </c>
      <c r="B475" s="66" t="s">
        <v>1139</v>
      </c>
      <c r="C475" s="66" t="s">
        <v>1063</v>
      </c>
      <c r="D475" s="67"/>
      <c r="E475" s="67"/>
      <c r="F475" s="67" t="str">
        <f>IFERROR(HLOOKUP('Transom (V105,V210,V420)'!D$6,'phius_monthly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1183</v>
      </c>
      <c r="B476" s="66" t="s">
        <v>1139</v>
      </c>
      <c r="C476" s="66" t="s">
        <v>1098</v>
      </c>
      <c r="D476" s="67"/>
      <c r="E476" s="67"/>
      <c r="F476" s="67" t="str">
        <f>IFERROR(HLOOKUP('Transom (V105,V210,V420)'!D$6,'phius_monthly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1183</v>
      </c>
      <c r="B477" s="66" t="s">
        <v>1175</v>
      </c>
      <c r="C477" s="66" t="s">
        <v>1090</v>
      </c>
      <c r="D477" s="67"/>
      <c r="E477" s="67"/>
      <c r="F477" s="67" t="str">
        <f>IFERROR(HLOOKUP('Transom (V105,V210,V420)'!D$6,'phius_monthly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1183</v>
      </c>
      <c r="B478" s="66" t="s">
        <v>1130</v>
      </c>
      <c r="C478" s="66" t="s">
        <v>55</v>
      </c>
      <c r="D478" s="67"/>
      <c r="E478" s="67"/>
      <c r="F478" s="67" t="str">
        <f>IFERROR(HLOOKUP('Transom (V105,V210,V420)'!D$6,'phius_monthly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1183</v>
      </c>
      <c r="B479" s="66" t="s">
        <v>1130</v>
      </c>
      <c r="C479" s="66" t="s">
        <v>82</v>
      </c>
      <c r="D479" s="67"/>
      <c r="E479" s="67"/>
      <c r="F479" s="67" t="str">
        <f>IFERROR(HLOOKUP('Transom (V105,V210,V420)'!D$6,'phius_monthly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1183</v>
      </c>
      <c r="B480" s="66" t="s">
        <v>1130</v>
      </c>
      <c r="C480" s="66" t="s">
        <v>416</v>
      </c>
      <c r="D480" s="67"/>
      <c r="E480" s="67"/>
      <c r="F480" s="67" t="str">
        <f>IFERROR(HLOOKUP('Transom (V105,V210,V420)'!D$6,'phius_monthly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1183</v>
      </c>
      <c r="B481" s="66" t="s">
        <v>1130</v>
      </c>
      <c r="C481" s="66" t="s">
        <v>778</v>
      </c>
      <c r="D481" s="67"/>
      <c r="E481" s="67"/>
      <c r="F481" s="67" t="str">
        <f>IFERROR(HLOOKUP('Transom (V105,V210,V420)'!D$6,'phius_monthly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1183</v>
      </c>
      <c r="B482" s="66" t="s">
        <v>1130</v>
      </c>
      <c r="C482" s="66" t="s">
        <v>876</v>
      </c>
      <c r="D482" s="67"/>
      <c r="E482" s="67"/>
      <c r="F482" s="67" t="str">
        <f>IFERROR(HLOOKUP('Transom (V105,V210,V420)'!D$6,'phius_monthly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1183</v>
      </c>
      <c r="B483" s="66" t="s">
        <v>1136</v>
      </c>
      <c r="C483" s="66" t="s">
        <v>70</v>
      </c>
      <c r="D483" s="67"/>
      <c r="E483" s="67"/>
      <c r="F483" s="67" t="str">
        <f>IFERROR(HLOOKUP('Transom (V105,V210,V420)'!D$6,'phius_monthly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1183</v>
      </c>
      <c r="B484" s="66" t="s">
        <v>1136</v>
      </c>
      <c r="C484" s="66" t="s">
        <v>72</v>
      </c>
      <c r="D484" s="67"/>
      <c r="E484" s="67"/>
      <c r="F484" s="67" t="str">
        <f>IFERROR(HLOOKUP('Transom (V105,V210,V420)'!D$6,'phius_monthly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1183</v>
      </c>
      <c r="B485" s="66" t="s">
        <v>1136</v>
      </c>
      <c r="C485" s="66" t="s">
        <v>83</v>
      </c>
      <c r="D485" s="67"/>
      <c r="E485" s="67"/>
      <c r="F485" s="67" t="str">
        <f>IFERROR(HLOOKUP('Transom (V105,V210,V420)'!D$6,'phius_monthly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1183</v>
      </c>
      <c r="B486" s="66" t="s">
        <v>1136</v>
      </c>
      <c r="C486" s="66" t="s">
        <v>84</v>
      </c>
      <c r="D486" s="67"/>
      <c r="E486" s="67"/>
      <c r="F486" s="67" t="str">
        <f>IFERROR(HLOOKUP('Transom (V105,V210,V420)'!D$6,'phius_monthly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1183</v>
      </c>
      <c r="B487" s="66" t="s">
        <v>1136</v>
      </c>
      <c r="C487" s="66" t="s">
        <v>166</v>
      </c>
      <c r="D487" s="67"/>
      <c r="E487" s="67"/>
      <c r="F487" s="67" t="str">
        <f>IFERROR(HLOOKUP('Transom (V105,V210,V420)'!D$6,'phius_monthly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1183</v>
      </c>
      <c r="B488" s="66" t="s">
        <v>1136</v>
      </c>
      <c r="C488" s="66" t="s">
        <v>453</v>
      </c>
      <c r="D488" s="67"/>
      <c r="E488" s="67"/>
      <c r="F488" s="67" t="str">
        <f>IFERROR(HLOOKUP('Transom (V105,V210,V420)'!D$6,'phius_monthly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1183</v>
      </c>
      <c r="B489" s="66" t="s">
        <v>1136</v>
      </c>
      <c r="C489" s="66" t="s">
        <v>643</v>
      </c>
      <c r="D489" s="67"/>
      <c r="E489" s="67"/>
      <c r="F489" s="67" t="str">
        <f>IFERROR(HLOOKUP('Transom (V105,V210,V420)'!D$6,'phius_monthly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1183</v>
      </c>
      <c r="B490" s="66" t="s">
        <v>1136</v>
      </c>
      <c r="C490" s="66" t="s">
        <v>731</v>
      </c>
      <c r="D490" s="67"/>
      <c r="E490" s="67"/>
      <c r="F490" s="67" t="str">
        <f>IFERROR(HLOOKUP('Transom (V105,V210,V420)'!D$6,'phius_monthly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1183</v>
      </c>
      <c r="B491" s="66" t="s">
        <v>1136</v>
      </c>
      <c r="C491" s="66" t="s">
        <v>812</v>
      </c>
      <c r="D491" s="67"/>
      <c r="E491" s="67"/>
      <c r="F491" s="67" t="str">
        <f>IFERROR(HLOOKUP('Transom (V105,V210,V420)'!D$6,'phius_monthly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1183</v>
      </c>
      <c r="B492" s="66" t="s">
        <v>1136</v>
      </c>
      <c r="C492" s="66" t="s">
        <v>817</v>
      </c>
      <c r="D492" s="67"/>
      <c r="E492" s="67"/>
      <c r="F492" s="67" t="str">
        <f>IFERROR(HLOOKUP('Transom (V105,V210,V420)'!D$6,'phius_monthly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1183</v>
      </c>
      <c r="B493" s="66" t="s">
        <v>1136</v>
      </c>
      <c r="C493" s="66" t="s">
        <v>857</v>
      </c>
      <c r="D493" s="67"/>
      <c r="E493" s="67"/>
      <c r="F493" s="67" t="str">
        <f>IFERROR(HLOOKUP('Transom (V105,V210,V420)'!D$6,'phius_monthly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1183</v>
      </c>
      <c r="B494" s="66" t="s">
        <v>1136</v>
      </c>
      <c r="C494" s="66" t="s">
        <v>892</v>
      </c>
      <c r="D494" s="67"/>
      <c r="E494" s="67"/>
      <c r="F494" s="67" t="str">
        <f>IFERROR(HLOOKUP('Transom (V105,V210,V420)'!D$6,'phius_monthly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1183</v>
      </c>
      <c r="B495" s="66" t="s">
        <v>1136</v>
      </c>
      <c r="C495" s="66" t="s">
        <v>1058</v>
      </c>
      <c r="D495" s="67"/>
      <c r="E495" s="67"/>
      <c r="F495" s="67" t="str">
        <f>IFERROR(HLOOKUP('Transom (V105,V210,V420)'!D$6,'phius_monthly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1183</v>
      </c>
      <c r="B496" s="66" t="s">
        <v>1136</v>
      </c>
      <c r="C496" s="66" t="s">
        <v>1094</v>
      </c>
      <c r="D496" s="67"/>
      <c r="E496" s="67"/>
      <c r="F496" s="67" t="str">
        <f>IFERROR(HLOOKUP('Transom (V105,V210,V420)'!D$6,'phius_monthly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1183</v>
      </c>
      <c r="B497" s="66" t="s">
        <v>1126</v>
      </c>
      <c r="C497" s="66" t="s">
        <v>44</v>
      </c>
      <c r="D497" s="67"/>
      <c r="E497" s="67"/>
      <c r="F497" s="67" t="str">
        <f>IFERROR(HLOOKUP('Transom (V105,V210,V420)'!D$6,'phius_monthly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1183</v>
      </c>
      <c r="B498" s="66" t="s">
        <v>1126</v>
      </c>
      <c r="C498" s="66" t="s">
        <v>57</v>
      </c>
      <c r="D498" s="67"/>
      <c r="E498" s="67"/>
      <c r="F498" s="67" t="str">
        <f>IFERROR(HLOOKUP('Transom (V105,V210,V420)'!D$6,'phius_monthly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1183</v>
      </c>
      <c r="B499" s="66" t="s">
        <v>1126</v>
      </c>
      <c r="C499" s="66" t="s">
        <v>93</v>
      </c>
      <c r="D499" s="67"/>
      <c r="E499" s="67"/>
      <c r="F499" s="67" t="str">
        <f>IFERROR(HLOOKUP('Transom (V105,V210,V420)'!D$6,'phius_monthly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1183</v>
      </c>
      <c r="B500" s="66" t="s">
        <v>1126</v>
      </c>
      <c r="C500" s="66" t="s">
        <v>106</v>
      </c>
      <c r="D500" s="67"/>
      <c r="E500" s="67"/>
      <c r="F500" s="67" t="str">
        <f>IFERROR(HLOOKUP('Transom (V105,V210,V420)'!D$6,'phius_monthly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1183</v>
      </c>
      <c r="B501" s="66" t="s">
        <v>1126</v>
      </c>
      <c r="C501" s="66" t="s">
        <v>152</v>
      </c>
      <c r="D501" s="67"/>
      <c r="E501" s="67"/>
      <c r="F501" s="67" t="str">
        <f>IFERROR(HLOOKUP('Transom (V105,V210,V420)'!D$6,'phius_monthly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1183</v>
      </c>
      <c r="B502" s="66" t="s">
        <v>1126</v>
      </c>
      <c r="C502" s="66" t="s">
        <v>196</v>
      </c>
      <c r="D502" s="67"/>
      <c r="E502" s="67"/>
      <c r="F502" s="67" t="str">
        <f>IFERROR(HLOOKUP('Transom (V105,V210,V420)'!D$6,'phius_monthly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1183</v>
      </c>
      <c r="B503" s="66" t="s">
        <v>1126</v>
      </c>
      <c r="C503" s="66" t="s">
        <v>267</v>
      </c>
      <c r="D503" s="67"/>
      <c r="E503" s="67"/>
      <c r="F503" s="67" t="str">
        <f>IFERROR(HLOOKUP('Transom (V105,V210,V420)'!D$6,'phius_monthly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1183</v>
      </c>
      <c r="B504" s="66" t="s">
        <v>1126</v>
      </c>
      <c r="C504" s="66" t="s">
        <v>269</v>
      </c>
      <c r="D504" s="67"/>
      <c r="E504" s="67"/>
      <c r="F504" s="67" t="str">
        <f>IFERROR(HLOOKUP('Transom (V105,V210,V420)'!D$6,'phius_monthly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1183</v>
      </c>
      <c r="B505" s="66" t="s">
        <v>1126</v>
      </c>
      <c r="C505" s="66" t="s">
        <v>270</v>
      </c>
      <c r="D505" s="67"/>
      <c r="E505" s="67"/>
      <c r="F505" s="67" t="str">
        <f>IFERROR(HLOOKUP('Transom (V105,V210,V420)'!D$6,'phius_monthly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1183</v>
      </c>
      <c r="B506" s="66" t="s">
        <v>1126</v>
      </c>
      <c r="C506" s="66" t="s">
        <v>311</v>
      </c>
      <c r="D506" s="67"/>
      <c r="E506" s="67"/>
      <c r="F506" s="67" t="str">
        <f>IFERROR(HLOOKUP('Transom (V105,V210,V420)'!D$6,'phius_monthly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1183</v>
      </c>
      <c r="B507" s="66" t="s">
        <v>1126</v>
      </c>
      <c r="C507" s="66" t="s">
        <v>337</v>
      </c>
      <c r="D507" s="67"/>
      <c r="E507" s="67"/>
      <c r="F507" s="67" t="str">
        <f>IFERROR(HLOOKUP('Transom (V105,V210,V420)'!D$6,'phius_monthly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1183</v>
      </c>
      <c r="B508" s="66" t="s">
        <v>1126</v>
      </c>
      <c r="C508" s="66" t="s">
        <v>395</v>
      </c>
      <c r="D508" s="67"/>
      <c r="E508" s="67"/>
      <c r="F508" s="67" t="str">
        <f>IFERROR(HLOOKUP('Transom (V105,V210,V420)'!D$6,'phius_monthly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1183</v>
      </c>
      <c r="B509" s="66" t="s">
        <v>1126</v>
      </c>
      <c r="C509" s="66" t="s">
        <v>419</v>
      </c>
      <c r="D509" s="67"/>
      <c r="E509" s="67"/>
      <c r="F509" s="67" t="str">
        <f>IFERROR(HLOOKUP('Transom (V105,V210,V420)'!D$6,'phius_monthly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1183</v>
      </c>
      <c r="B510" s="66" t="s">
        <v>1126</v>
      </c>
      <c r="C510" s="66" t="s">
        <v>452</v>
      </c>
      <c r="D510" s="67"/>
      <c r="E510" s="67"/>
      <c r="F510" s="67" t="str">
        <f>IFERROR(HLOOKUP('Transom (V105,V210,V420)'!D$6,'phius_monthly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1183</v>
      </c>
      <c r="B511" s="66" t="s">
        <v>1126</v>
      </c>
      <c r="C511" s="66" t="s">
        <v>458</v>
      </c>
      <c r="D511" s="67"/>
      <c r="E511" s="67"/>
      <c r="F511" s="67" t="str">
        <f>IFERROR(HLOOKUP('Transom (V105,V210,V420)'!D$6,'phius_monthly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1183</v>
      </c>
      <c r="B512" s="66" t="s">
        <v>1126</v>
      </c>
      <c r="C512" s="66" t="s">
        <v>475</v>
      </c>
      <c r="D512" s="67"/>
      <c r="E512" s="67"/>
      <c r="F512" s="67" t="str">
        <f>IFERROR(HLOOKUP('Transom (V105,V210,V420)'!D$6,'phius_monthly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1183</v>
      </c>
      <c r="B513" s="66" t="s">
        <v>1126</v>
      </c>
      <c r="C513" s="66" t="s">
        <v>476</v>
      </c>
      <c r="D513" s="67"/>
      <c r="E513" s="67"/>
      <c r="F513" s="67" t="str">
        <f>IFERROR(HLOOKUP('Transom (V105,V210,V420)'!D$6,'phius_monthly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1183</v>
      </c>
      <c r="B514" s="66" t="s">
        <v>1126</v>
      </c>
      <c r="C514" s="66" t="s">
        <v>483</v>
      </c>
      <c r="D514" s="67"/>
      <c r="E514" s="67"/>
      <c r="F514" s="67" t="str">
        <f>IFERROR(HLOOKUP('Transom (V105,V210,V420)'!D$6,'phius_monthly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1183</v>
      </c>
      <c r="B515" s="66" t="s">
        <v>1126</v>
      </c>
      <c r="C515" s="66" t="s">
        <v>501</v>
      </c>
      <c r="D515" s="67"/>
      <c r="E515" s="67"/>
      <c r="F515" s="67" t="str">
        <f>IFERROR(HLOOKUP('Transom (V105,V210,V420)'!D$6,'phius_monthly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1183</v>
      </c>
      <c r="B516" s="66" t="s">
        <v>1126</v>
      </c>
      <c r="C516" s="66" t="s">
        <v>546</v>
      </c>
      <c r="D516" s="67"/>
      <c r="E516" s="67"/>
      <c r="F516" s="67" t="str">
        <f>IFERROR(HLOOKUP('Transom (V105,V210,V420)'!D$6,'phius_monthly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1183</v>
      </c>
      <c r="B517" s="66" t="s">
        <v>1126</v>
      </c>
      <c r="C517" s="66" t="s">
        <v>597</v>
      </c>
      <c r="D517" s="67"/>
      <c r="E517" s="67"/>
      <c r="F517" s="67" t="str">
        <f>IFERROR(HLOOKUP('Transom (V105,V210,V420)'!D$6,'phius_monthly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1183</v>
      </c>
      <c r="B518" s="66" t="s">
        <v>1126</v>
      </c>
      <c r="C518" s="66" t="s">
        <v>631</v>
      </c>
      <c r="D518" s="67"/>
      <c r="E518" s="67"/>
      <c r="F518" s="67" t="str">
        <f>IFERROR(HLOOKUP('Transom (V105,V210,V420)'!D$6,'phius_monthly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1183</v>
      </c>
      <c r="B519" s="66" t="s">
        <v>1126</v>
      </c>
      <c r="C519" s="66" t="s">
        <v>683</v>
      </c>
      <c r="D519" s="67"/>
      <c r="E519" s="67"/>
      <c r="F519" s="67" t="str">
        <f>IFERROR(HLOOKUP('Transom (V105,V210,V420)'!D$6,'phius_monthly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1183</v>
      </c>
      <c r="B520" s="66" t="s">
        <v>1126</v>
      </c>
      <c r="C520" s="66" t="s">
        <v>690</v>
      </c>
      <c r="D520" s="67"/>
      <c r="E520" s="67"/>
      <c r="F520" s="67" t="str">
        <f>IFERROR(HLOOKUP('Transom (V105,V210,V420)'!D$6,'phius_monthly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1183</v>
      </c>
      <c r="B521" s="66" t="s">
        <v>1126</v>
      </c>
      <c r="C521" s="66" t="s">
        <v>734</v>
      </c>
      <c r="D521" s="67"/>
      <c r="E521" s="67"/>
      <c r="F521" s="67" t="str">
        <f>IFERROR(HLOOKUP('Transom (V105,V210,V420)'!D$6,'phius_monthly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1183</v>
      </c>
      <c r="B522" s="66" t="s">
        <v>1126</v>
      </c>
      <c r="C522" s="66" t="s">
        <v>757</v>
      </c>
      <c r="D522" s="67"/>
      <c r="E522" s="67"/>
      <c r="F522" s="67" t="str">
        <f>IFERROR(HLOOKUP('Transom (V105,V210,V420)'!D$6,'phius_monthly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1183</v>
      </c>
      <c r="B523" s="66" t="s">
        <v>1126</v>
      </c>
      <c r="C523" s="66" t="s">
        <v>781</v>
      </c>
      <c r="D523" s="67"/>
      <c r="E523" s="67"/>
      <c r="F523" s="67" t="str">
        <f>IFERROR(HLOOKUP('Transom (V105,V210,V420)'!D$6,'phius_monthly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1183</v>
      </c>
      <c r="B524" s="66" t="s">
        <v>1126</v>
      </c>
      <c r="C524" s="66" t="s">
        <v>870</v>
      </c>
      <c r="D524" s="67"/>
      <c r="E524" s="67"/>
      <c r="F524" s="67" t="str">
        <f>IFERROR(HLOOKUP('Transom (V105,V210,V420)'!D$6,'phius_monthly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1183</v>
      </c>
      <c r="B525" s="66" t="s">
        <v>1126</v>
      </c>
      <c r="C525" s="66" t="s">
        <v>902</v>
      </c>
      <c r="D525" s="67"/>
      <c r="E525" s="67"/>
      <c r="F525" s="67" t="str">
        <f>IFERROR(HLOOKUP('Transom (V105,V210,V420)'!D$6,'phius_monthly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1183</v>
      </c>
      <c r="B526" s="66" t="s">
        <v>1126</v>
      </c>
      <c r="C526" s="66" t="s">
        <v>961</v>
      </c>
      <c r="D526" s="67"/>
      <c r="E526" s="67"/>
      <c r="F526" s="67" t="str">
        <f>IFERROR(HLOOKUP('Transom (V105,V210,V420)'!D$6,'phius_monthly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1183</v>
      </c>
      <c r="B527" s="66" t="s">
        <v>1126</v>
      </c>
      <c r="C527" s="66" t="s">
        <v>1002</v>
      </c>
      <c r="D527" s="67"/>
      <c r="E527" s="67"/>
      <c r="F527" s="67" t="str">
        <f>IFERROR(HLOOKUP('Transom (V105,V210,V420)'!D$6,'phius_monthly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1183</v>
      </c>
      <c r="B528" s="66" t="s">
        <v>1118</v>
      </c>
      <c r="C528" s="66" t="s">
        <v>29</v>
      </c>
      <c r="D528" s="67"/>
      <c r="E528" s="67"/>
      <c r="F528" s="67" t="str">
        <f>IFERROR(HLOOKUP('Transom (V105,V210,V420)'!D$6,'phius_monthly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1183</v>
      </c>
      <c r="B529" s="66" t="s">
        <v>1118</v>
      </c>
      <c r="C529" s="66" t="s">
        <v>35</v>
      </c>
      <c r="D529" s="67"/>
      <c r="E529" s="67"/>
      <c r="F529" s="67" t="str">
        <f>IFERROR(HLOOKUP('Transom (V105,V210,V420)'!D$6,'phius_monthly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1183</v>
      </c>
      <c r="B530" s="66" t="s">
        <v>1118</v>
      </c>
      <c r="C530" s="66" t="s">
        <v>38</v>
      </c>
      <c r="D530" s="67"/>
      <c r="E530" s="67"/>
      <c r="F530" s="67" t="str">
        <f>IFERROR(HLOOKUP('Transom (V105,V210,V420)'!D$6,'phius_monthly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1183</v>
      </c>
      <c r="B531" s="66" t="s">
        <v>1118</v>
      </c>
      <c r="C531" s="66" t="s">
        <v>78</v>
      </c>
      <c r="D531" s="67"/>
      <c r="E531" s="67"/>
      <c r="F531" s="67" t="str">
        <f>IFERROR(HLOOKUP('Transom (V105,V210,V420)'!D$6,'phius_monthly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1183</v>
      </c>
      <c r="B532" s="66" t="s">
        <v>1118</v>
      </c>
      <c r="C532" s="66" t="s">
        <v>94</v>
      </c>
      <c r="D532" s="67"/>
      <c r="E532" s="67"/>
      <c r="F532" s="67" t="str">
        <f>IFERROR(HLOOKUP('Transom (V105,V210,V420)'!D$6,'phius_monthly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1183</v>
      </c>
      <c r="B533" s="66" t="s">
        <v>1118</v>
      </c>
      <c r="C533" s="66" t="s">
        <v>104</v>
      </c>
      <c r="D533" s="67"/>
      <c r="E533" s="67"/>
      <c r="F533" s="67" t="str">
        <f>IFERROR(HLOOKUP('Transom (V105,V210,V420)'!D$6,'phius_monthly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1183</v>
      </c>
      <c r="B534" s="66" t="s">
        <v>1118</v>
      </c>
      <c r="C534" s="66" t="s">
        <v>105</v>
      </c>
      <c r="D534" s="67"/>
      <c r="E534" s="67"/>
      <c r="F534" s="67" t="str">
        <f>IFERROR(HLOOKUP('Transom (V105,V210,V420)'!D$6,'phius_monthly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1183</v>
      </c>
      <c r="B535" s="66" t="s">
        <v>1118</v>
      </c>
      <c r="C535" s="66" t="s">
        <v>130</v>
      </c>
      <c r="D535" s="67"/>
      <c r="E535" s="67"/>
      <c r="F535" s="67" t="str">
        <f>IFERROR(HLOOKUP('Transom (V105,V210,V420)'!D$6,'phius_monthly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1183</v>
      </c>
      <c r="B536" s="66" t="s">
        <v>1118</v>
      </c>
      <c r="C536" s="66" t="s">
        <v>160</v>
      </c>
      <c r="D536" s="67"/>
      <c r="E536" s="67"/>
      <c r="F536" s="67" t="str">
        <f>IFERROR(HLOOKUP('Transom (V105,V210,V420)'!D$6,'phius_monthly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1183</v>
      </c>
      <c r="B537" s="66" t="s">
        <v>1118</v>
      </c>
      <c r="C537" s="66" t="s">
        <v>205</v>
      </c>
      <c r="D537" s="67"/>
      <c r="E537" s="67"/>
      <c r="F537" s="67" t="str">
        <f>IFERROR(HLOOKUP('Transom (V105,V210,V420)'!D$6,'phius_monthly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1183</v>
      </c>
      <c r="B538" s="66" t="s">
        <v>1118</v>
      </c>
      <c r="C538" s="66" t="s">
        <v>234</v>
      </c>
      <c r="D538" s="67"/>
      <c r="E538" s="67"/>
      <c r="F538" s="67" t="str">
        <f>IFERROR(HLOOKUP('Transom (V105,V210,V420)'!D$6,'phius_monthly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1183</v>
      </c>
      <c r="B539" s="66" t="s">
        <v>1118</v>
      </c>
      <c r="C539" s="66" t="s">
        <v>238</v>
      </c>
      <c r="D539" s="67"/>
      <c r="E539" s="67"/>
      <c r="F539" s="67" t="str">
        <f>IFERROR(HLOOKUP('Transom (V105,V210,V420)'!D$6,'phius_monthly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1183</v>
      </c>
      <c r="B540" s="66" t="s">
        <v>1118</v>
      </c>
      <c r="C540" s="66" t="s">
        <v>268</v>
      </c>
      <c r="D540" s="67"/>
      <c r="E540" s="67"/>
      <c r="F540" s="67" t="str">
        <f>IFERROR(HLOOKUP('Transom (V105,V210,V420)'!D$6,'phius_monthly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1183</v>
      </c>
      <c r="B541" s="66" t="s">
        <v>1118</v>
      </c>
      <c r="C541" s="66" t="s">
        <v>285</v>
      </c>
      <c r="D541" s="67"/>
      <c r="E541" s="67"/>
      <c r="F541" s="67" t="str">
        <f>IFERROR(HLOOKUP('Transom (V105,V210,V420)'!D$6,'phius_monthly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1183</v>
      </c>
      <c r="B542" s="66" t="s">
        <v>1118</v>
      </c>
      <c r="C542" s="66" t="s">
        <v>302</v>
      </c>
      <c r="D542" s="67"/>
      <c r="E542" s="67"/>
      <c r="F542" s="67" t="str">
        <f>IFERROR(HLOOKUP('Transom (V105,V210,V420)'!D$6,'phius_monthly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1183</v>
      </c>
      <c r="B543" s="66" t="s">
        <v>1118</v>
      </c>
      <c r="C543" s="66" t="s">
        <v>317</v>
      </c>
      <c r="D543" s="67"/>
      <c r="E543" s="67"/>
      <c r="F543" s="67" t="str">
        <f>IFERROR(HLOOKUP('Transom (V105,V210,V420)'!D$6,'phius_monthly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1183</v>
      </c>
      <c r="B544" s="66" t="s">
        <v>1118</v>
      </c>
      <c r="C544" s="66" t="s">
        <v>322</v>
      </c>
      <c r="D544" s="67"/>
      <c r="E544" s="67"/>
      <c r="F544" s="67" t="str">
        <f>IFERROR(HLOOKUP('Transom (V105,V210,V420)'!D$6,'phius_monthly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1183</v>
      </c>
      <c r="B545" s="66" t="s">
        <v>1118</v>
      </c>
      <c r="C545" s="66" t="s">
        <v>326</v>
      </c>
      <c r="D545" s="67"/>
      <c r="E545" s="67"/>
      <c r="F545" s="67" t="str">
        <f>IFERROR(HLOOKUP('Transom (V105,V210,V420)'!D$6,'phius_monthly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1183</v>
      </c>
      <c r="B546" s="66" t="s">
        <v>1118</v>
      </c>
      <c r="C546" s="66" t="s">
        <v>340</v>
      </c>
      <c r="D546" s="67"/>
      <c r="E546" s="67"/>
      <c r="F546" s="67" t="str">
        <f>IFERROR(HLOOKUP('Transom (V105,V210,V420)'!D$6,'phius_monthly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1183</v>
      </c>
      <c r="B547" s="66" t="s">
        <v>1118</v>
      </c>
      <c r="C547" s="66" t="s">
        <v>365</v>
      </c>
      <c r="D547" s="67"/>
      <c r="E547" s="67"/>
      <c r="F547" s="67" t="str">
        <f>IFERROR(HLOOKUP('Transom (V105,V210,V420)'!D$6,'phius_monthly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1183</v>
      </c>
      <c r="B548" s="66" t="s">
        <v>1118</v>
      </c>
      <c r="C548" s="66" t="s">
        <v>385</v>
      </c>
      <c r="D548" s="67"/>
      <c r="E548" s="67"/>
      <c r="F548" s="67" t="str">
        <f>IFERROR(HLOOKUP('Transom (V105,V210,V420)'!D$6,'phius_monthly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1183</v>
      </c>
      <c r="B549" s="66" t="s">
        <v>1118</v>
      </c>
      <c r="C549" s="66" t="s">
        <v>396</v>
      </c>
      <c r="D549" s="67"/>
      <c r="E549" s="67"/>
      <c r="F549" s="67" t="str">
        <f>IFERROR(HLOOKUP('Transom (V105,V210,V420)'!D$6,'phius_monthly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1183</v>
      </c>
      <c r="B550" s="66" t="s">
        <v>1118</v>
      </c>
      <c r="C550" s="66" t="s">
        <v>418</v>
      </c>
      <c r="D550" s="67"/>
      <c r="E550" s="67"/>
      <c r="F550" s="67" t="str">
        <f>IFERROR(HLOOKUP('Transom (V105,V210,V420)'!D$6,'phius_monthly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1183</v>
      </c>
      <c r="B551" s="66" t="s">
        <v>1118</v>
      </c>
      <c r="C551" s="66" t="s">
        <v>436</v>
      </c>
      <c r="D551" s="67"/>
      <c r="E551" s="67"/>
      <c r="F551" s="67" t="str">
        <f>IFERROR(HLOOKUP('Transom (V105,V210,V420)'!D$6,'phius_monthly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1183</v>
      </c>
      <c r="B552" s="66" t="s">
        <v>1118</v>
      </c>
      <c r="C552" s="66" t="s">
        <v>465</v>
      </c>
      <c r="D552" s="67"/>
      <c r="E552" s="67"/>
      <c r="F552" s="67" t="str">
        <f>IFERROR(HLOOKUP('Transom (V105,V210,V420)'!D$6,'phius_monthly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1183</v>
      </c>
      <c r="B553" s="66" t="s">
        <v>1118</v>
      </c>
      <c r="C553" s="66" t="s">
        <v>473</v>
      </c>
      <c r="D553" s="67"/>
      <c r="E553" s="67"/>
      <c r="F553" s="67" t="str">
        <f>IFERROR(HLOOKUP('Transom (V105,V210,V420)'!D$6,'phius_monthly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1183</v>
      </c>
      <c r="B554" s="66" t="s">
        <v>1118</v>
      </c>
      <c r="C554" s="66" t="s">
        <v>570</v>
      </c>
      <c r="D554" s="67"/>
      <c r="E554" s="67"/>
      <c r="F554" s="67" t="str">
        <f>IFERROR(HLOOKUP('Transom (V105,V210,V420)'!D$6,'phius_monthly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1183</v>
      </c>
      <c r="B555" s="66" t="s">
        <v>1118</v>
      </c>
      <c r="C555" s="66" t="s">
        <v>571</v>
      </c>
      <c r="D555" s="67"/>
      <c r="E555" s="67"/>
      <c r="F555" s="67" t="str">
        <f>IFERROR(HLOOKUP('Transom (V105,V210,V420)'!D$6,'phius_monthly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1183</v>
      </c>
      <c r="B556" s="66" t="s">
        <v>1118</v>
      </c>
      <c r="C556" s="66" t="s">
        <v>599</v>
      </c>
      <c r="D556" s="67"/>
      <c r="E556" s="67"/>
      <c r="F556" s="67" t="str">
        <f>IFERROR(HLOOKUP('Transom (V105,V210,V420)'!D$6,'phius_monthly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1183</v>
      </c>
      <c r="B557" s="66" t="s">
        <v>1118</v>
      </c>
      <c r="C557" s="66" t="s">
        <v>648</v>
      </c>
      <c r="D557" s="67"/>
      <c r="E557" s="67"/>
      <c r="F557" s="67" t="str">
        <f>IFERROR(HLOOKUP('Transom (V105,V210,V420)'!D$6,'phius_monthly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1183</v>
      </c>
      <c r="B558" s="66" t="s">
        <v>1118</v>
      </c>
      <c r="C558" s="66" t="s">
        <v>649</v>
      </c>
      <c r="D558" s="67"/>
      <c r="E558" s="67"/>
      <c r="F558" s="67" t="str">
        <f>IFERROR(HLOOKUP('Transom (V105,V210,V420)'!D$6,'phius_monthly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1183</v>
      </c>
      <c r="B559" s="66" t="s">
        <v>1118</v>
      </c>
      <c r="C559" s="66" t="s">
        <v>678</v>
      </c>
      <c r="D559" s="67"/>
      <c r="E559" s="67"/>
      <c r="F559" s="67" t="str">
        <f>IFERROR(HLOOKUP('Transom (V105,V210,V420)'!D$6,'phius_monthly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1183</v>
      </c>
      <c r="B560" s="66" t="s">
        <v>1118</v>
      </c>
      <c r="C560" s="66" t="s">
        <v>680</v>
      </c>
      <c r="D560" s="67"/>
      <c r="E560" s="67"/>
      <c r="F560" s="67" t="str">
        <f>IFERROR(HLOOKUP('Transom (V105,V210,V420)'!D$6,'phius_monthly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1183</v>
      </c>
      <c r="B561" s="66" t="s">
        <v>1118</v>
      </c>
      <c r="C561" s="66" t="s">
        <v>711</v>
      </c>
      <c r="D561" s="67"/>
      <c r="E561" s="67"/>
      <c r="F561" s="67" t="str">
        <f>IFERROR(HLOOKUP('Transom (V105,V210,V420)'!D$6,'phius_monthly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1183</v>
      </c>
      <c r="B562" s="66" t="s">
        <v>1118</v>
      </c>
      <c r="C562" s="66" t="s">
        <v>756</v>
      </c>
      <c r="D562" s="67"/>
      <c r="E562" s="67"/>
      <c r="F562" s="67" t="str">
        <f>IFERROR(HLOOKUP('Transom (V105,V210,V420)'!D$6,'phius_monthly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1183</v>
      </c>
      <c r="B563" s="66" t="s">
        <v>1118</v>
      </c>
      <c r="C563" s="66" t="s">
        <v>761</v>
      </c>
      <c r="D563" s="67"/>
      <c r="E563" s="67"/>
      <c r="F563" s="67" t="str">
        <f>IFERROR(HLOOKUP('Transom (V105,V210,V420)'!D$6,'phius_monthly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1183</v>
      </c>
      <c r="B564" s="66" t="s">
        <v>1118</v>
      </c>
      <c r="C564" s="66" t="s">
        <v>772</v>
      </c>
      <c r="D564" s="67"/>
      <c r="E564" s="67"/>
      <c r="F564" s="67" t="str">
        <f>IFERROR(HLOOKUP('Transom (V105,V210,V420)'!D$6,'phius_monthly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1183</v>
      </c>
      <c r="B565" s="66" t="s">
        <v>1118</v>
      </c>
      <c r="C565" s="66" t="s">
        <v>795</v>
      </c>
      <c r="D565" s="67"/>
      <c r="E565" s="67"/>
      <c r="F565" s="67" t="str">
        <f>IFERROR(HLOOKUP('Transom (V105,V210,V420)'!D$6,'phius_monthly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1183</v>
      </c>
      <c r="B566" s="66" t="s">
        <v>1118</v>
      </c>
      <c r="C566" s="66" t="s">
        <v>838</v>
      </c>
      <c r="D566" s="67"/>
      <c r="E566" s="67"/>
      <c r="F566" s="67" t="str">
        <f>IFERROR(HLOOKUP('Transom (V105,V210,V420)'!D$6,'phius_monthly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1183</v>
      </c>
      <c r="B567" s="66" t="s">
        <v>1118</v>
      </c>
      <c r="C567" s="66" t="s">
        <v>841</v>
      </c>
      <c r="D567" s="67"/>
      <c r="E567" s="67"/>
      <c r="F567" s="67" t="str">
        <f>IFERROR(HLOOKUP('Transom (V105,V210,V420)'!D$6,'phius_monthly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1183</v>
      </c>
      <c r="B568" s="66" t="s">
        <v>1118</v>
      </c>
      <c r="C568" s="66" t="s">
        <v>855</v>
      </c>
      <c r="D568" s="67"/>
      <c r="E568" s="67"/>
      <c r="F568" s="67" t="str">
        <f>IFERROR(HLOOKUP('Transom (V105,V210,V420)'!D$6,'phius_monthly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1183</v>
      </c>
      <c r="B569" s="66" t="s">
        <v>1118</v>
      </c>
      <c r="C569" s="66" t="s">
        <v>862</v>
      </c>
      <c r="D569" s="67"/>
      <c r="E569" s="67"/>
      <c r="F569" s="67" t="str">
        <f>IFERROR(HLOOKUP('Transom (V105,V210,V420)'!D$6,'phius_monthly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1183</v>
      </c>
      <c r="B570" s="66" t="s">
        <v>1118</v>
      </c>
      <c r="C570" s="66" t="s">
        <v>927</v>
      </c>
      <c r="D570" s="67"/>
      <c r="E570" s="67"/>
      <c r="F570" s="67" t="str">
        <f>IFERROR(HLOOKUP('Transom (V105,V210,V420)'!D$6,'phius_monthly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1183</v>
      </c>
      <c r="B571" s="66" t="s">
        <v>1118</v>
      </c>
      <c r="C571" s="66" t="s">
        <v>939</v>
      </c>
      <c r="D571" s="67"/>
      <c r="E571" s="67"/>
      <c r="F571" s="67" t="str">
        <f>IFERROR(HLOOKUP('Transom (V105,V210,V420)'!D$6,'phius_monthly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1183</v>
      </c>
      <c r="B572" s="66" t="s">
        <v>1118</v>
      </c>
      <c r="C572" s="66" t="s">
        <v>951</v>
      </c>
      <c r="D572" s="67"/>
      <c r="E572" s="67"/>
      <c r="F572" s="67" t="str">
        <f>IFERROR(HLOOKUP('Transom (V105,V210,V420)'!D$6,'phius_monthly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1183</v>
      </c>
      <c r="B573" s="66" t="s">
        <v>1118</v>
      </c>
      <c r="C573" s="66" t="s">
        <v>957</v>
      </c>
      <c r="D573" s="67"/>
      <c r="E573" s="67"/>
      <c r="F573" s="67" t="str">
        <f>IFERROR(HLOOKUP('Transom (V105,V210,V420)'!D$6,'phius_monthly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1183</v>
      </c>
      <c r="B574" s="66" t="s">
        <v>1118</v>
      </c>
      <c r="C574" s="66" t="s">
        <v>991</v>
      </c>
      <c r="D574" s="67"/>
      <c r="E574" s="67"/>
      <c r="F574" s="67" t="str">
        <f>IFERROR(HLOOKUP('Transom (V105,V210,V420)'!D$6,'phius_monthly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1183</v>
      </c>
      <c r="B575" s="66" t="s">
        <v>1118</v>
      </c>
      <c r="C575" s="66" t="s">
        <v>1065</v>
      </c>
      <c r="D575" s="67"/>
      <c r="E575" s="67"/>
      <c r="F575" s="67" t="str">
        <f>IFERROR(HLOOKUP('Transom (V105,V210,V420)'!D$6,'phius_monthly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1183</v>
      </c>
      <c r="B576" s="66" t="s">
        <v>1118</v>
      </c>
      <c r="C576" s="66" t="s">
        <v>1082</v>
      </c>
      <c r="D576" s="67"/>
      <c r="E576" s="67"/>
      <c r="F576" s="67" t="str">
        <f>IFERROR(HLOOKUP('Transom (V105,V210,V420)'!D$6,'phius_monthly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1183</v>
      </c>
      <c r="B577" s="66" t="s">
        <v>1118</v>
      </c>
      <c r="C577" s="66" t="s">
        <v>1091</v>
      </c>
      <c r="D577" s="67"/>
      <c r="E577" s="67"/>
      <c r="F577" s="67" t="str">
        <f>IFERROR(HLOOKUP('Transom (V105,V210,V420)'!D$6,'phius_monthly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1183</v>
      </c>
      <c r="B578" s="66" t="s">
        <v>1118</v>
      </c>
      <c r="C578" s="66" t="s">
        <v>1100</v>
      </c>
      <c r="D578" s="67"/>
      <c r="E578" s="67"/>
      <c r="F578" s="67" t="str">
        <f>IFERROR(HLOOKUP('Transom (V105,V210,V420)'!D$6,'phius_monthly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1183</v>
      </c>
      <c r="B579" s="66" t="s">
        <v>1155</v>
      </c>
      <c r="C579" s="66" t="s">
        <v>163</v>
      </c>
      <c r="D579" s="67"/>
      <c r="E579" s="67"/>
      <c r="F579" s="67" t="str">
        <f>IFERROR(HLOOKUP('Transom (V105,V210,V420)'!D$6,'phius_monthly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1183</v>
      </c>
      <c r="B580" s="66" t="s">
        <v>1155</v>
      </c>
      <c r="C580" s="66" t="s">
        <v>214</v>
      </c>
      <c r="D580" s="67"/>
      <c r="E580" s="67"/>
      <c r="F580" s="67" t="str">
        <f>IFERROR(HLOOKUP('Transom (V105,V210,V420)'!D$6,'phius_monthly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1183</v>
      </c>
      <c r="B581" s="66" t="s">
        <v>1155</v>
      </c>
      <c r="C581" s="66" t="s">
        <v>327</v>
      </c>
      <c r="D581" s="67"/>
      <c r="E581" s="67"/>
      <c r="F581" s="67" t="str">
        <f>IFERROR(HLOOKUP('Transom (V105,V210,V420)'!D$6,'phius_monthly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1183</v>
      </c>
      <c r="B582" s="66" t="s">
        <v>1155</v>
      </c>
      <c r="C582" s="66" t="s">
        <v>491</v>
      </c>
      <c r="D582" s="67"/>
      <c r="E582" s="67"/>
      <c r="F582" s="67" t="str">
        <f>IFERROR(HLOOKUP('Transom (V105,V210,V420)'!D$6,'phius_monthly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1183</v>
      </c>
      <c r="B583" s="66" t="s">
        <v>1155</v>
      </c>
      <c r="C583" s="66" t="s">
        <v>495</v>
      </c>
      <c r="D583" s="67"/>
      <c r="E583" s="67"/>
      <c r="F583" s="67" t="str">
        <f>IFERROR(HLOOKUP('Transom (V105,V210,V420)'!D$6,'phius_monthly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1183</v>
      </c>
      <c r="B584" s="66" t="s">
        <v>1155</v>
      </c>
      <c r="C584" s="66" t="s">
        <v>499</v>
      </c>
      <c r="D584" s="67"/>
      <c r="E584" s="67"/>
      <c r="F584" s="67" t="str">
        <f>IFERROR(HLOOKUP('Transom (V105,V210,V420)'!D$6,'phius_monthly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1183</v>
      </c>
      <c r="B585" s="66" t="s">
        <v>1155</v>
      </c>
      <c r="C585" s="66" t="s">
        <v>505</v>
      </c>
      <c r="D585" s="67"/>
      <c r="E585" s="67"/>
      <c r="F585" s="67" t="str">
        <f>IFERROR(HLOOKUP('Transom (V105,V210,V420)'!D$6,'phius_monthly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1183</v>
      </c>
      <c r="B586" s="66" t="s">
        <v>1155</v>
      </c>
      <c r="C586" s="66" t="s">
        <v>506</v>
      </c>
      <c r="D586" s="67"/>
      <c r="E586" s="67"/>
      <c r="F586" s="67" t="str">
        <f>IFERROR(HLOOKUP('Transom (V105,V210,V420)'!D$6,'phius_monthly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1183</v>
      </c>
      <c r="B587" s="66" t="s">
        <v>1155</v>
      </c>
      <c r="C587" s="66" t="s">
        <v>520</v>
      </c>
      <c r="D587" s="67"/>
      <c r="E587" s="67"/>
      <c r="F587" s="67" t="str">
        <f>IFERROR(HLOOKUP('Transom (V105,V210,V420)'!D$6,'phius_monthly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1183</v>
      </c>
      <c r="B588" s="66" t="s">
        <v>1155</v>
      </c>
      <c r="C588" s="66" t="s">
        <v>806</v>
      </c>
      <c r="D588" s="67"/>
      <c r="E588" s="67"/>
      <c r="F588" s="67" t="str">
        <f>IFERROR(HLOOKUP('Transom (V105,V210,V420)'!D$6,'phius_monthly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1183</v>
      </c>
      <c r="B589" s="66" t="s">
        <v>1155</v>
      </c>
      <c r="C589" s="66" t="s">
        <v>948</v>
      </c>
      <c r="D589" s="67"/>
      <c r="E589" s="67"/>
      <c r="F589" s="67" t="str">
        <f>IFERROR(HLOOKUP('Transom (V105,V210,V420)'!D$6,'phius_monthly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1183</v>
      </c>
      <c r="B590" s="66" t="s">
        <v>1155</v>
      </c>
      <c r="C590" s="66" t="s">
        <v>953</v>
      </c>
      <c r="D590" s="67"/>
      <c r="E590" s="67"/>
      <c r="F590" s="67" t="str">
        <f>IFERROR(HLOOKUP('Transom (V105,V210,V420)'!D$6,'phius_monthly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1183</v>
      </c>
      <c r="B591" s="66" t="s">
        <v>1155</v>
      </c>
      <c r="C591" s="66" t="s">
        <v>954</v>
      </c>
      <c r="D591" s="67"/>
      <c r="E591" s="67"/>
      <c r="F591" s="67" t="str">
        <f>IFERROR(HLOOKUP('Transom (V105,V210,V420)'!D$6,'phius_monthly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1183</v>
      </c>
      <c r="B592" s="66" t="s">
        <v>1155</v>
      </c>
      <c r="C592" s="66" t="s">
        <v>955</v>
      </c>
      <c r="D592" s="67"/>
      <c r="E592" s="67"/>
      <c r="F592" s="67" t="str">
        <f>IFERROR(HLOOKUP('Transom (V105,V210,V420)'!D$6,'phius_monthly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1183</v>
      </c>
      <c r="B593" s="66" t="s">
        <v>1155</v>
      </c>
      <c r="C593" s="66" t="s">
        <v>1037</v>
      </c>
      <c r="D593" s="67"/>
      <c r="E593" s="67"/>
      <c r="F593" s="67" t="str">
        <f>IFERROR(HLOOKUP('Transom (V105,V210,V420)'!D$6,'phius_monthly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1183</v>
      </c>
      <c r="B594" s="66" t="s">
        <v>1155</v>
      </c>
      <c r="C594" s="66" t="s">
        <v>1072</v>
      </c>
      <c r="D594" s="67"/>
      <c r="E594" s="67"/>
      <c r="F594" s="67" t="str">
        <f>IFERROR(HLOOKUP('Transom (V105,V210,V420)'!D$6,'phius_monthly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1183</v>
      </c>
      <c r="B595" s="66" t="s">
        <v>1160</v>
      </c>
      <c r="C595" s="66" t="s">
        <v>215</v>
      </c>
      <c r="D595" s="67"/>
      <c r="E595" s="67"/>
      <c r="F595" s="67" t="str">
        <f>IFERROR(HLOOKUP('Transom (V105,V210,V420)'!D$6,'phius_monthly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1183</v>
      </c>
      <c r="B596" s="66" t="s">
        <v>1160</v>
      </c>
      <c r="C596" s="66" t="s">
        <v>386</v>
      </c>
      <c r="D596" s="67"/>
      <c r="E596" s="67"/>
      <c r="F596" s="67" t="str">
        <f>IFERROR(HLOOKUP('Transom (V105,V210,V420)'!D$6,'phius_monthly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1183</v>
      </c>
      <c r="B597" s="66" t="s">
        <v>1160</v>
      </c>
      <c r="C597" s="66" t="s">
        <v>408</v>
      </c>
      <c r="D597" s="67"/>
      <c r="E597" s="67"/>
      <c r="F597" s="67" t="str">
        <f>IFERROR(HLOOKUP('Transom (V105,V210,V420)'!D$6,'phius_monthly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1183</v>
      </c>
      <c r="B598" s="66" t="s">
        <v>1160</v>
      </c>
      <c r="C598" s="66" t="s">
        <v>412</v>
      </c>
      <c r="D598" s="67"/>
      <c r="E598" s="67"/>
      <c r="F598" s="67" t="str">
        <f>IFERROR(HLOOKUP('Transom (V105,V210,V420)'!D$6,'phius_monthly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1183</v>
      </c>
      <c r="B599" s="66" t="s">
        <v>1160</v>
      </c>
      <c r="C599" s="66" t="s">
        <v>429</v>
      </c>
      <c r="D599" s="67"/>
      <c r="E599" s="67"/>
      <c r="F599" s="67" t="str">
        <f>IFERROR(HLOOKUP('Transom (V105,V210,V420)'!D$6,'phius_monthly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1183</v>
      </c>
      <c r="B600" s="66" t="s">
        <v>1160</v>
      </c>
      <c r="C600" s="66" t="s">
        <v>480</v>
      </c>
      <c r="D600" s="67"/>
      <c r="E600" s="67"/>
      <c r="F600" s="67" t="str">
        <f>IFERROR(HLOOKUP('Transom (V105,V210,V420)'!D$6,'phius_monthly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1183</v>
      </c>
      <c r="B601" s="66" t="s">
        <v>1160</v>
      </c>
      <c r="C601" s="66" t="s">
        <v>508</v>
      </c>
      <c r="D601" s="67"/>
      <c r="E601" s="67"/>
      <c r="F601" s="67" t="str">
        <f>IFERROR(HLOOKUP('Transom (V105,V210,V420)'!D$6,'phius_monthly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1183</v>
      </c>
      <c r="B602" s="66" t="s">
        <v>1160</v>
      </c>
      <c r="C602" s="66" t="s">
        <v>620</v>
      </c>
      <c r="D602" s="67"/>
      <c r="E602" s="67"/>
      <c r="F602" s="67" t="str">
        <f>IFERROR(HLOOKUP('Transom (V105,V210,V420)'!D$6,'phius_monthly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1183</v>
      </c>
      <c r="B603" s="66" t="s">
        <v>1160</v>
      </c>
      <c r="C603" s="66" t="s">
        <v>634</v>
      </c>
      <c r="D603" s="67"/>
      <c r="E603" s="67"/>
      <c r="F603" s="67" t="str">
        <f>IFERROR(HLOOKUP('Transom (V105,V210,V420)'!D$6,'phius_monthly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1183</v>
      </c>
      <c r="B604" s="66" t="s">
        <v>1160</v>
      </c>
      <c r="C604" s="66" t="s">
        <v>635</v>
      </c>
      <c r="D604" s="67"/>
      <c r="E604" s="67"/>
      <c r="F604" s="67" t="str">
        <f>IFERROR(HLOOKUP('Transom (V105,V210,V420)'!D$6,'phius_monthly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1183</v>
      </c>
      <c r="B605" s="66" t="s">
        <v>1160</v>
      </c>
      <c r="C605" s="66" t="s">
        <v>698</v>
      </c>
      <c r="D605" s="67"/>
      <c r="E605" s="67"/>
      <c r="F605" s="67" t="str">
        <f>IFERROR(HLOOKUP('Transom (V105,V210,V420)'!D$6,'phius_monthly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1183</v>
      </c>
      <c r="B606" s="66" t="s">
        <v>1160</v>
      </c>
      <c r="C606" s="66" t="s">
        <v>1014</v>
      </c>
      <c r="D606" s="67"/>
      <c r="E606" s="67"/>
      <c r="F606" s="67" t="str">
        <f>IFERROR(HLOOKUP('Transom (V105,V210,V420)'!D$6,'phius_monthly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1183</v>
      </c>
      <c r="B607" s="66" t="s">
        <v>1145</v>
      </c>
      <c r="C607" s="66" t="s">
        <v>114</v>
      </c>
      <c r="D607" s="67"/>
      <c r="E607" s="67"/>
      <c r="F607" s="67" t="str">
        <f>IFERROR(HLOOKUP('Transom (V105,V210,V420)'!D$6,'phius_monthly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1183</v>
      </c>
      <c r="B608" s="66" t="s">
        <v>1145</v>
      </c>
      <c r="C608" s="66" t="s">
        <v>128</v>
      </c>
      <c r="D608" s="67"/>
      <c r="E608" s="67"/>
      <c r="F608" s="67" t="str">
        <f>IFERROR(HLOOKUP('Transom (V105,V210,V420)'!D$6,'phius_monthly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1183</v>
      </c>
      <c r="B609" s="66" t="s">
        <v>1145</v>
      </c>
      <c r="C609" s="66" t="s">
        <v>151</v>
      </c>
      <c r="D609" s="67"/>
      <c r="E609" s="67"/>
      <c r="F609" s="67" t="str">
        <f>IFERROR(HLOOKUP('Transom (V105,V210,V420)'!D$6,'phius_monthly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1183</v>
      </c>
      <c r="B610" s="66" t="s">
        <v>1145</v>
      </c>
      <c r="C610" s="66" t="s">
        <v>240</v>
      </c>
      <c r="D610" s="67"/>
      <c r="E610" s="67"/>
      <c r="F610" s="67" t="str">
        <f>IFERROR(HLOOKUP('Transom (V105,V210,V420)'!D$6,'phius_monthly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1183</v>
      </c>
      <c r="B611" s="66" t="s">
        <v>1145</v>
      </c>
      <c r="C611" s="66" t="s">
        <v>382</v>
      </c>
      <c r="D611" s="67"/>
      <c r="E611" s="67"/>
      <c r="F611" s="67" t="str">
        <f>IFERROR(HLOOKUP('Transom (V105,V210,V420)'!D$6,'phius_monthly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1183</v>
      </c>
      <c r="B612" s="66" t="s">
        <v>1145</v>
      </c>
      <c r="C612" s="66" t="s">
        <v>383</v>
      </c>
      <c r="D612" s="67"/>
      <c r="E612" s="67"/>
      <c r="F612" s="67" t="str">
        <f>IFERROR(HLOOKUP('Transom (V105,V210,V420)'!D$6,'phius_monthly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1183</v>
      </c>
      <c r="B613" s="66" t="s">
        <v>1145</v>
      </c>
      <c r="C613" s="66" t="s">
        <v>399</v>
      </c>
      <c r="D613" s="67"/>
      <c r="E613" s="67"/>
      <c r="F613" s="67" t="str">
        <f>IFERROR(HLOOKUP('Transom (V105,V210,V420)'!D$6,'phius_monthly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1183</v>
      </c>
      <c r="B614" s="66" t="s">
        <v>1145</v>
      </c>
      <c r="C614" s="66" t="s">
        <v>430</v>
      </c>
      <c r="D614" s="67"/>
      <c r="E614" s="67"/>
      <c r="F614" s="67" t="str">
        <f>IFERROR(HLOOKUP('Transom (V105,V210,V420)'!D$6,'phius_monthly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1183</v>
      </c>
      <c r="B615" s="66" t="s">
        <v>1145</v>
      </c>
      <c r="C615" s="66" t="s">
        <v>434</v>
      </c>
      <c r="D615" s="67"/>
      <c r="E615" s="67"/>
      <c r="F615" s="67" t="str">
        <f>IFERROR(HLOOKUP('Transom (V105,V210,V420)'!D$6,'phius_monthly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1183</v>
      </c>
      <c r="B616" s="66" t="s">
        <v>1145</v>
      </c>
      <c r="C616" s="66" t="s">
        <v>502</v>
      </c>
      <c r="D616" s="67"/>
      <c r="E616" s="67"/>
      <c r="F616" s="67" t="str">
        <f>IFERROR(HLOOKUP('Transom (V105,V210,V420)'!D$6,'phius_monthly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1183</v>
      </c>
      <c r="B617" s="66" t="s">
        <v>1145</v>
      </c>
      <c r="C617" s="66" t="s">
        <v>564</v>
      </c>
      <c r="D617" s="67"/>
      <c r="E617" s="67"/>
      <c r="F617" s="67" t="str">
        <f>IFERROR(HLOOKUP('Transom (V105,V210,V420)'!D$6,'phius_monthly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1183</v>
      </c>
      <c r="B618" s="66" t="s">
        <v>1145</v>
      </c>
      <c r="C618" s="66" t="s">
        <v>575</v>
      </c>
      <c r="D618" s="67"/>
      <c r="E618" s="67"/>
      <c r="F618" s="67" t="str">
        <f>IFERROR(HLOOKUP('Transom (V105,V210,V420)'!D$6,'phius_monthly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1183</v>
      </c>
      <c r="B619" s="66" t="s">
        <v>1145</v>
      </c>
      <c r="C619" s="66" t="s">
        <v>642</v>
      </c>
      <c r="D619" s="67"/>
      <c r="E619" s="67"/>
      <c r="F619" s="67" t="str">
        <f>IFERROR(HLOOKUP('Transom (V105,V210,V420)'!D$6,'phius_monthly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1183</v>
      </c>
      <c r="B620" s="66" t="s">
        <v>1145</v>
      </c>
      <c r="C620" s="66" t="s">
        <v>653</v>
      </c>
      <c r="D620" s="67"/>
      <c r="E620" s="67"/>
      <c r="F620" s="67" t="str">
        <f>IFERROR(HLOOKUP('Transom (V105,V210,V420)'!D$6,'phius_monthly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1183</v>
      </c>
      <c r="B621" s="66" t="s">
        <v>1145</v>
      </c>
      <c r="C621" s="66" t="s">
        <v>924</v>
      </c>
      <c r="D621" s="67"/>
      <c r="E621" s="67"/>
      <c r="F621" s="67" t="str">
        <f>IFERROR(HLOOKUP('Transom (V105,V210,V420)'!D$6,'phius_monthly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1183</v>
      </c>
      <c r="B622" s="66" t="s">
        <v>1145</v>
      </c>
      <c r="C622" s="66" t="s">
        <v>1097</v>
      </c>
      <c r="D622" s="67"/>
      <c r="E622" s="67"/>
      <c r="F622" s="67" t="str">
        <f>IFERROR(HLOOKUP('Transom (V105,V210,V420)'!D$6,'phius_monthly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1185</v>
      </c>
      <c r="B623" s="66" t="s">
        <v>1167</v>
      </c>
      <c r="C623" s="66" t="s">
        <v>368</v>
      </c>
      <c r="D623" s="67"/>
      <c r="E623" s="67"/>
      <c r="F623" s="67" t="str">
        <f>IFERROR(HLOOKUP('Transom (V105,V210,V420)'!D$6,'phius_monthly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1185</v>
      </c>
      <c r="B624" s="66" t="s">
        <v>1167</v>
      </c>
      <c r="C624" s="66" t="s">
        <v>662</v>
      </c>
      <c r="D624" s="67"/>
      <c r="E624" s="67"/>
      <c r="F624" s="67" t="str">
        <f>IFERROR(HLOOKUP('Transom (V105,V210,V420)'!D$6,'phius_monthly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1183</v>
      </c>
      <c r="B625" s="66" t="s">
        <v>1133</v>
      </c>
      <c r="C625" s="66" t="s">
        <v>63</v>
      </c>
      <c r="D625" s="67"/>
      <c r="E625" s="67"/>
      <c r="F625" s="67" t="str">
        <f>IFERROR(HLOOKUP('Transom (V105,V210,V420)'!D$6,'phius_monthly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1183</v>
      </c>
      <c r="B626" s="66" t="s">
        <v>1133</v>
      </c>
      <c r="C626" s="66" t="s">
        <v>164</v>
      </c>
      <c r="D626" s="67"/>
      <c r="E626" s="67"/>
      <c r="F626" s="67" t="str">
        <f>IFERROR(HLOOKUP('Transom (V105,V210,V420)'!D$6,'phius_monthly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1183</v>
      </c>
      <c r="B627" s="66" t="s">
        <v>1133</v>
      </c>
      <c r="C627" s="66" t="s">
        <v>183</v>
      </c>
      <c r="D627" s="67"/>
      <c r="E627" s="67"/>
      <c r="F627" s="67" t="str">
        <f>IFERROR(HLOOKUP('Transom (V105,V210,V420)'!D$6,'phius_monthly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1183</v>
      </c>
      <c r="B628" s="66" t="s">
        <v>1133</v>
      </c>
      <c r="C628" s="66" t="s">
        <v>187</v>
      </c>
      <c r="D628" s="67"/>
      <c r="E628" s="67"/>
      <c r="F628" s="67" t="str">
        <f>IFERROR(HLOOKUP('Transom (V105,V210,V420)'!D$6,'phius_monthly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1183</v>
      </c>
      <c r="B629" s="66" t="s">
        <v>1133</v>
      </c>
      <c r="C629" s="66" t="s">
        <v>249</v>
      </c>
      <c r="D629" s="67"/>
      <c r="E629" s="67"/>
      <c r="F629" s="67" t="str">
        <f>IFERROR(HLOOKUP('Transom (V105,V210,V420)'!D$6,'phius_monthly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1183</v>
      </c>
      <c r="B630" s="66" t="s">
        <v>1133</v>
      </c>
      <c r="C630" s="66" t="s">
        <v>297</v>
      </c>
      <c r="D630" s="67"/>
      <c r="E630" s="67"/>
      <c r="F630" s="67" t="str">
        <f>IFERROR(HLOOKUP('Transom (V105,V210,V420)'!D$6,'phius_monthly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1183</v>
      </c>
      <c r="B631" s="66" t="s">
        <v>1133</v>
      </c>
      <c r="C631" s="66" t="s">
        <v>331</v>
      </c>
      <c r="D631" s="67"/>
      <c r="E631" s="67"/>
      <c r="F631" s="67" t="str">
        <f>IFERROR(HLOOKUP('Transom (V105,V210,V420)'!D$6,'phius_monthly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1183</v>
      </c>
      <c r="B632" s="66" t="s">
        <v>1133</v>
      </c>
      <c r="C632" s="66" t="s">
        <v>332</v>
      </c>
      <c r="D632" s="67"/>
      <c r="E632" s="67"/>
      <c r="F632" s="67" t="str">
        <f>IFERROR(HLOOKUP('Transom (V105,V210,V420)'!D$6,'phius_monthly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1183</v>
      </c>
      <c r="B633" s="66" t="s">
        <v>1133</v>
      </c>
      <c r="C633" s="66" t="s">
        <v>342</v>
      </c>
      <c r="D633" s="67"/>
      <c r="E633" s="67"/>
      <c r="F633" s="67" t="str">
        <f>IFERROR(HLOOKUP('Transom (V105,V210,V420)'!D$6,'phius_monthly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1183</v>
      </c>
      <c r="B634" s="66" t="s">
        <v>1133</v>
      </c>
      <c r="C634" s="66" t="s">
        <v>387</v>
      </c>
      <c r="D634" s="67"/>
      <c r="E634" s="67"/>
      <c r="F634" s="67" t="str">
        <f>IFERROR(HLOOKUP('Transom (V105,V210,V420)'!D$6,'phius_monthly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1183</v>
      </c>
      <c r="B635" s="66" t="s">
        <v>1133</v>
      </c>
      <c r="C635" s="66" t="s">
        <v>403</v>
      </c>
      <c r="D635" s="67"/>
      <c r="E635" s="67"/>
      <c r="F635" s="67" t="str">
        <f>IFERROR(HLOOKUP('Transom (V105,V210,V420)'!D$6,'phius_monthly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1183</v>
      </c>
      <c r="B636" s="66" t="s">
        <v>1133</v>
      </c>
      <c r="C636" s="66" t="s">
        <v>437</v>
      </c>
      <c r="D636" s="67"/>
      <c r="E636" s="67"/>
      <c r="F636" s="67" t="str">
        <f>IFERROR(HLOOKUP('Transom (V105,V210,V420)'!D$6,'phius_monthly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1183</v>
      </c>
      <c r="B637" s="66" t="s">
        <v>1133</v>
      </c>
      <c r="C637" s="66" t="s">
        <v>484</v>
      </c>
      <c r="D637" s="67"/>
      <c r="E637" s="67"/>
      <c r="F637" s="67" t="str">
        <f>IFERROR(HLOOKUP('Transom (V105,V210,V420)'!D$6,'phius_monthly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1183</v>
      </c>
      <c r="B638" s="66" t="s">
        <v>1133</v>
      </c>
      <c r="C638" s="66" t="s">
        <v>703</v>
      </c>
      <c r="D638" s="67"/>
      <c r="E638" s="67"/>
      <c r="F638" s="67" t="str">
        <f>IFERROR(HLOOKUP('Transom (V105,V210,V420)'!D$6,'phius_monthly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1183</v>
      </c>
      <c r="B639" s="66" t="s">
        <v>1133</v>
      </c>
      <c r="C639" s="66" t="s">
        <v>710</v>
      </c>
      <c r="D639" s="67"/>
      <c r="E639" s="67"/>
      <c r="F639" s="67" t="str">
        <f>IFERROR(HLOOKUP('Transom (V105,V210,V420)'!D$6,'phius_monthly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1183</v>
      </c>
      <c r="B640" s="66" t="s">
        <v>1133</v>
      </c>
      <c r="C640" s="66" t="s">
        <v>796</v>
      </c>
      <c r="D640" s="67"/>
      <c r="E640" s="67"/>
      <c r="F640" s="67" t="str">
        <f>IFERROR(HLOOKUP('Transom (V105,V210,V420)'!D$6,'phius_monthly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1183</v>
      </c>
      <c r="B641" s="66" t="s">
        <v>1133</v>
      </c>
      <c r="C641" s="66" t="s">
        <v>830</v>
      </c>
      <c r="D641" s="67"/>
      <c r="E641" s="67"/>
      <c r="F641" s="67" t="str">
        <f>IFERROR(HLOOKUP('Transom (V105,V210,V420)'!D$6,'phius_monthly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1183</v>
      </c>
      <c r="B642" s="66" t="s">
        <v>1133</v>
      </c>
      <c r="C642" s="66" t="s">
        <v>859</v>
      </c>
      <c r="D642" s="67"/>
      <c r="E642" s="67"/>
      <c r="F642" s="67" t="str">
        <f>IFERROR(HLOOKUP('Transom (V105,V210,V420)'!D$6,'phius_monthly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1183</v>
      </c>
      <c r="B643" s="66" t="s">
        <v>1133</v>
      </c>
      <c r="C643" s="66" t="s">
        <v>941</v>
      </c>
      <c r="D643" s="67"/>
      <c r="E643" s="67"/>
      <c r="F643" s="67" t="str">
        <f>IFERROR(HLOOKUP('Transom (V105,V210,V420)'!D$6,'phius_monthly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1183</v>
      </c>
      <c r="B644" s="66" t="s">
        <v>1133</v>
      </c>
      <c r="C644" s="66" t="s">
        <v>1084</v>
      </c>
      <c r="D644" s="67"/>
      <c r="E644" s="67"/>
      <c r="F644" s="67" t="str">
        <f>IFERROR(HLOOKUP('Transom (V105,V210,V420)'!D$6,'phius_monthly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1183</v>
      </c>
      <c r="B645" s="66" t="s">
        <v>1133</v>
      </c>
      <c r="C645" s="66" t="s">
        <v>1093</v>
      </c>
      <c r="D645" s="67"/>
      <c r="E645" s="67"/>
      <c r="F645" s="67" t="str">
        <f>IFERROR(HLOOKUP('Transom (V105,V210,V420)'!D$6,'phius_monthly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1183</v>
      </c>
      <c r="B646" s="66" t="s">
        <v>1146</v>
      </c>
      <c r="C646" s="66" t="s">
        <v>119</v>
      </c>
      <c r="D646" s="67"/>
      <c r="E646" s="67"/>
      <c r="F646" s="67" t="str">
        <f>IFERROR(HLOOKUP('Transom (V105,V210,V420)'!D$6,'phius_monthly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1183</v>
      </c>
      <c r="B647" s="66" t="s">
        <v>1146</v>
      </c>
      <c r="C647" s="66" t="s">
        <v>271</v>
      </c>
      <c r="D647" s="67"/>
      <c r="E647" s="67"/>
      <c r="F647" s="67" t="str">
        <f>IFERROR(HLOOKUP('Transom (V105,V210,V420)'!D$6,'phius_monthly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1183</v>
      </c>
      <c r="B648" s="66" t="s">
        <v>1146</v>
      </c>
      <c r="C648" s="66" t="s">
        <v>273</v>
      </c>
      <c r="D648" s="67"/>
      <c r="E648" s="67"/>
      <c r="F648" s="67" t="str">
        <f>IFERROR(HLOOKUP('Transom (V105,V210,V420)'!D$6,'phius_monthly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1183</v>
      </c>
      <c r="B649" s="66" t="s">
        <v>1146</v>
      </c>
      <c r="C649" s="66" t="s">
        <v>325</v>
      </c>
      <c r="D649" s="67"/>
      <c r="E649" s="67"/>
      <c r="F649" s="67" t="str">
        <f>IFERROR(HLOOKUP('Transom (V105,V210,V420)'!D$6,'phius_monthly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1183</v>
      </c>
      <c r="B650" s="66" t="s">
        <v>1146</v>
      </c>
      <c r="C650" s="66" t="s">
        <v>390</v>
      </c>
      <c r="D650" s="67"/>
      <c r="E650" s="67"/>
      <c r="F650" s="67" t="str">
        <f>IFERROR(HLOOKUP('Transom (V105,V210,V420)'!D$6,'phius_monthly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1183</v>
      </c>
      <c r="B651" s="66" t="s">
        <v>1146</v>
      </c>
      <c r="C651" s="66" t="s">
        <v>391</v>
      </c>
      <c r="D651" s="67"/>
      <c r="E651" s="67"/>
      <c r="F651" s="67" t="str">
        <f>IFERROR(HLOOKUP('Transom (V105,V210,V420)'!D$6,'phius_monthly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1183</v>
      </c>
      <c r="B652" s="66" t="s">
        <v>1146</v>
      </c>
      <c r="C652" s="66" t="s">
        <v>489</v>
      </c>
      <c r="D652" s="67"/>
      <c r="E652" s="67"/>
      <c r="F652" s="67" t="str">
        <f>IFERROR(HLOOKUP('Transom (V105,V210,V420)'!D$6,'phius_monthly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1183</v>
      </c>
      <c r="B653" s="66" t="s">
        <v>1146</v>
      </c>
      <c r="C653" s="66" t="s">
        <v>651</v>
      </c>
      <c r="D653" s="67"/>
      <c r="E653" s="67"/>
      <c r="F653" s="67" t="str">
        <f>IFERROR(HLOOKUP('Transom (V105,V210,V420)'!D$6,'phius_monthly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1183</v>
      </c>
      <c r="B654" s="66" t="s">
        <v>1146</v>
      </c>
      <c r="C654" s="66" t="s">
        <v>652</v>
      </c>
      <c r="D654" s="67"/>
      <c r="E654" s="67"/>
      <c r="F654" s="67" t="str">
        <f>IFERROR(HLOOKUP('Transom (V105,V210,V420)'!D$6,'phius_monthly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1183</v>
      </c>
      <c r="B655" s="66" t="s">
        <v>1146</v>
      </c>
      <c r="C655" s="66" t="s">
        <v>1081</v>
      </c>
      <c r="D655" s="67"/>
      <c r="E655" s="67"/>
      <c r="F655" s="67" t="str">
        <f>IFERROR(HLOOKUP('Transom (V105,V210,V420)'!D$6,'phius_monthly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1183</v>
      </c>
      <c r="B656" s="66" t="s">
        <v>1117</v>
      </c>
      <c r="C656" s="66" t="s">
        <v>28</v>
      </c>
      <c r="D656" s="67"/>
      <c r="E656" s="67"/>
      <c r="F656" s="67" t="str">
        <f>IFERROR(HLOOKUP('Transom (V105,V210,V420)'!D$6,'phius_monthly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1183</v>
      </c>
      <c r="B657" s="66" t="s">
        <v>1117</v>
      </c>
      <c r="C657" s="66" t="s">
        <v>42</v>
      </c>
      <c r="D657" s="67"/>
      <c r="E657" s="67"/>
      <c r="F657" s="67" t="str">
        <f>IFERROR(HLOOKUP('Transom (V105,V210,V420)'!D$6,'phius_monthly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1183</v>
      </c>
      <c r="B658" s="66" t="s">
        <v>1117</v>
      </c>
      <c r="C658" s="66" t="s">
        <v>96</v>
      </c>
      <c r="D658" s="67"/>
      <c r="E658" s="67"/>
      <c r="F658" s="67" t="str">
        <f>IFERROR(HLOOKUP('Transom (V105,V210,V420)'!D$6,'phius_monthly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1183</v>
      </c>
      <c r="B659" s="66" t="s">
        <v>1117</v>
      </c>
      <c r="C659" s="66" t="s">
        <v>101</v>
      </c>
      <c r="D659" s="67"/>
      <c r="E659" s="67"/>
      <c r="F659" s="67" t="str">
        <f>IFERROR(HLOOKUP('Transom (V105,V210,V420)'!D$6,'phius_monthly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1183</v>
      </c>
      <c r="B660" s="66" t="s">
        <v>1117</v>
      </c>
      <c r="C660" s="66" t="s">
        <v>132</v>
      </c>
      <c r="D660" s="67"/>
      <c r="E660" s="67"/>
      <c r="F660" s="67" t="str">
        <f>IFERROR(HLOOKUP('Transom (V105,V210,V420)'!D$6,'phius_monthly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1183</v>
      </c>
      <c r="B661" s="66" t="s">
        <v>1117</v>
      </c>
      <c r="C661" s="66" t="s">
        <v>135</v>
      </c>
      <c r="D661" s="67"/>
      <c r="E661" s="67"/>
      <c r="F661" s="67" t="str">
        <f>IFERROR(HLOOKUP('Transom (V105,V210,V420)'!D$6,'phius_monthly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1183</v>
      </c>
      <c r="B662" s="66" t="s">
        <v>1117</v>
      </c>
      <c r="C662" s="66" t="s">
        <v>217</v>
      </c>
      <c r="D662" s="67"/>
      <c r="E662" s="67"/>
      <c r="F662" s="67" t="str">
        <f>IFERROR(HLOOKUP('Transom (V105,V210,V420)'!D$6,'phius_monthly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1183</v>
      </c>
      <c r="B663" s="66" t="s">
        <v>1117</v>
      </c>
      <c r="C663" s="66" t="s">
        <v>324</v>
      </c>
      <c r="D663" s="67"/>
      <c r="E663" s="67"/>
      <c r="F663" s="67" t="str">
        <f>IFERROR(HLOOKUP('Transom (V105,V210,V420)'!D$6,'phius_monthly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1183</v>
      </c>
      <c r="B664" s="66" t="s">
        <v>1117</v>
      </c>
      <c r="C664" s="66" t="s">
        <v>369</v>
      </c>
      <c r="D664" s="67"/>
      <c r="E664" s="67"/>
      <c r="F664" s="67" t="str">
        <f>IFERROR(HLOOKUP('Transom (V105,V210,V420)'!D$6,'phius_monthly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1183</v>
      </c>
      <c r="B665" s="66" t="s">
        <v>1117</v>
      </c>
      <c r="C665" s="66" t="s">
        <v>392</v>
      </c>
      <c r="D665" s="67"/>
      <c r="E665" s="67"/>
      <c r="F665" s="67" t="str">
        <f>IFERROR(HLOOKUP('Transom (V105,V210,V420)'!D$6,'phius_monthly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1183</v>
      </c>
      <c r="B666" s="66" t="s">
        <v>1117</v>
      </c>
      <c r="C666" s="66" t="s">
        <v>428</v>
      </c>
      <c r="D666" s="67"/>
      <c r="E666" s="67"/>
      <c r="F666" s="67" t="str">
        <f>IFERROR(HLOOKUP('Transom (V105,V210,V420)'!D$6,'phius_monthly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1183</v>
      </c>
      <c r="B667" s="66" t="s">
        <v>1117</v>
      </c>
      <c r="C667" s="66" t="s">
        <v>507</v>
      </c>
      <c r="D667" s="67"/>
      <c r="E667" s="67"/>
      <c r="F667" s="67" t="str">
        <f>IFERROR(HLOOKUP('Transom (V105,V210,V420)'!D$6,'phius_monthly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1183</v>
      </c>
      <c r="B668" s="66" t="s">
        <v>1117</v>
      </c>
      <c r="C668" s="66" t="s">
        <v>569</v>
      </c>
      <c r="D668" s="67"/>
      <c r="E668" s="67"/>
      <c r="F668" s="67" t="str">
        <f>IFERROR(HLOOKUP('Transom (V105,V210,V420)'!D$6,'phius_monthly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1183</v>
      </c>
      <c r="B669" s="66" t="s">
        <v>1117</v>
      </c>
      <c r="C669" s="66" t="s">
        <v>622</v>
      </c>
      <c r="D669" s="67"/>
      <c r="E669" s="67"/>
      <c r="F669" s="67" t="str">
        <f>IFERROR(HLOOKUP('Transom (V105,V210,V420)'!D$6,'phius_monthly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1183</v>
      </c>
      <c r="B670" s="66" t="s">
        <v>1117</v>
      </c>
      <c r="C670" s="66" t="s">
        <v>723</v>
      </c>
      <c r="D670" s="67"/>
      <c r="E670" s="67"/>
      <c r="F670" s="67" t="str">
        <f>IFERROR(HLOOKUP('Transom (V105,V210,V420)'!D$6,'phius_monthly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1183</v>
      </c>
      <c r="B671" s="66" t="s">
        <v>1117</v>
      </c>
      <c r="C671" s="66" t="s">
        <v>729</v>
      </c>
      <c r="D671" s="67"/>
      <c r="E671" s="67"/>
      <c r="F671" s="67" t="str">
        <f>IFERROR(HLOOKUP('Transom (V105,V210,V420)'!D$6,'phius_monthly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1183</v>
      </c>
      <c r="B672" s="66" t="s">
        <v>1117</v>
      </c>
      <c r="C672" s="66" t="s">
        <v>748</v>
      </c>
      <c r="D672" s="67"/>
      <c r="E672" s="67"/>
      <c r="F672" s="67" t="str">
        <f>IFERROR(HLOOKUP('Transom (V105,V210,V420)'!D$6,'phius_monthly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1183</v>
      </c>
      <c r="B673" s="66" t="s">
        <v>1117</v>
      </c>
      <c r="C673" s="66" t="s">
        <v>749</v>
      </c>
      <c r="D673" s="67"/>
      <c r="E673" s="67"/>
      <c r="F673" s="67" t="str">
        <f>IFERROR(HLOOKUP('Transom (V105,V210,V420)'!D$6,'phius_monthly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1183</v>
      </c>
      <c r="B674" s="66" t="s">
        <v>1117</v>
      </c>
      <c r="C674" s="66" t="s">
        <v>905</v>
      </c>
      <c r="D674" s="67"/>
      <c r="E674" s="67"/>
      <c r="F674" s="67" t="str">
        <f>IFERROR(HLOOKUP('Transom (V105,V210,V420)'!D$6,'phius_monthly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1183</v>
      </c>
      <c r="B675" s="66" t="s">
        <v>1117</v>
      </c>
      <c r="C675" s="66" t="s">
        <v>923</v>
      </c>
      <c r="D675" s="67"/>
      <c r="E675" s="67"/>
      <c r="F675" s="67" t="str">
        <f>IFERROR(HLOOKUP('Transom (V105,V210,V420)'!D$6,'phius_monthly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1183</v>
      </c>
      <c r="B676" s="66" t="s">
        <v>1117</v>
      </c>
      <c r="C676" s="66" t="s">
        <v>986</v>
      </c>
      <c r="D676" s="67"/>
      <c r="E676" s="67"/>
      <c r="F676" s="67" t="str">
        <f>IFERROR(HLOOKUP('Transom (V105,V210,V420)'!D$6,'phius_monthly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1183</v>
      </c>
      <c r="B677" s="66" t="s">
        <v>1117</v>
      </c>
      <c r="C677" s="66" t="s">
        <v>1027</v>
      </c>
      <c r="D677" s="67"/>
      <c r="E677" s="67"/>
      <c r="F677" s="67" t="str">
        <f>IFERROR(HLOOKUP('Transom (V105,V210,V420)'!D$6,'phius_monthly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1183</v>
      </c>
      <c r="B678" s="66" t="s">
        <v>1173</v>
      </c>
      <c r="C678" s="66" t="s">
        <v>952</v>
      </c>
      <c r="D678" s="67"/>
      <c r="E678" s="67"/>
      <c r="F678" s="67" t="str">
        <f>IFERROR(HLOOKUP('Transom (V105,V210,V420)'!D$6,'phius_monthly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1183</v>
      </c>
      <c r="B679" s="66" t="s">
        <v>1144</v>
      </c>
      <c r="C679" s="66" t="s">
        <v>108</v>
      </c>
      <c r="D679" s="67"/>
      <c r="E679" s="67"/>
      <c r="F679" s="67" t="str">
        <f>IFERROR(HLOOKUP('Transom (V105,V210,V420)'!D$6,'phius_monthly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1183</v>
      </c>
      <c r="B680" s="66" t="s">
        <v>1144</v>
      </c>
      <c r="C680" s="66" t="s">
        <v>221</v>
      </c>
      <c r="D680" s="67"/>
      <c r="E680" s="67"/>
      <c r="F680" s="67" t="str">
        <f>IFERROR(HLOOKUP('Transom (V105,V210,V420)'!D$6,'phius_monthly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1183</v>
      </c>
      <c r="B681" s="66" t="s">
        <v>1144</v>
      </c>
      <c r="C681" s="66" t="s">
        <v>274</v>
      </c>
      <c r="D681" s="67"/>
      <c r="E681" s="67"/>
      <c r="F681" s="67" t="str">
        <f>IFERROR(HLOOKUP('Transom (V105,V210,V420)'!D$6,'phius_monthly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1183</v>
      </c>
      <c r="B682" s="66" t="s">
        <v>1144</v>
      </c>
      <c r="C682" s="66" t="s">
        <v>533</v>
      </c>
      <c r="D682" s="67"/>
      <c r="E682" s="67"/>
      <c r="F682" s="67" t="str">
        <f>IFERROR(HLOOKUP('Transom (V105,V210,V420)'!D$6,'phius_monthly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1183</v>
      </c>
      <c r="B683" s="66" t="s">
        <v>1144</v>
      </c>
      <c r="C683" s="66" t="s">
        <v>557</v>
      </c>
      <c r="D683" s="67"/>
      <c r="E683" s="67"/>
      <c r="F683" s="67" t="str">
        <f>IFERROR(HLOOKUP('Transom (V105,V210,V420)'!D$6,'phius_monthly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1183</v>
      </c>
      <c r="B684" s="66" t="s">
        <v>1144</v>
      </c>
      <c r="C684" s="66" t="s">
        <v>595</v>
      </c>
      <c r="D684" s="67"/>
      <c r="E684" s="67"/>
      <c r="F684" s="67" t="str">
        <f>IFERROR(HLOOKUP('Transom (V105,V210,V420)'!D$6,'phius_monthly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1183</v>
      </c>
      <c r="B685" s="66" t="s">
        <v>1144</v>
      </c>
      <c r="C685" s="66" t="s">
        <v>685</v>
      </c>
      <c r="D685" s="67"/>
      <c r="E685" s="67"/>
      <c r="F685" s="67" t="str">
        <f>IFERROR(HLOOKUP('Transom (V105,V210,V420)'!D$6,'phius_monthly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1183</v>
      </c>
      <c r="B686" s="66" t="s">
        <v>1144</v>
      </c>
      <c r="C686" s="66" t="s">
        <v>780</v>
      </c>
      <c r="D686" s="67"/>
      <c r="E686" s="67"/>
      <c r="F686" s="67" t="str">
        <f>IFERROR(HLOOKUP('Transom (V105,V210,V420)'!D$6,'phius_monthly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1183</v>
      </c>
      <c r="B687" s="66" t="s">
        <v>1135</v>
      </c>
      <c r="C687" s="66" t="s">
        <v>69</v>
      </c>
      <c r="D687" s="67"/>
      <c r="E687" s="67"/>
      <c r="F687" s="67" t="str">
        <f>IFERROR(HLOOKUP('Transom (V105,V210,V420)'!D$6,'phius_monthly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1183</v>
      </c>
      <c r="B688" s="66" t="s">
        <v>1135</v>
      </c>
      <c r="C688" s="66" t="s">
        <v>103</v>
      </c>
      <c r="D688" s="67"/>
      <c r="E688" s="67"/>
      <c r="F688" s="67" t="str">
        <f>IFERROR(HLOOKUP('Transom (V105,V210,V420)'!D$6,'phius_monthly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1183</v>
      </c>
      <c r="B689" s="66" t="s">
        <v>1135</v>
      </c>
      <c r="C689" s="66" t="s">
        <v>156</v>
      </c>
      <c r="D689" s="67"/>
      <c r="E689" s="67"/>
      <c r="F689" s="67" t="str">
        <f>IFERROR(HLOOKUP('Transom (V105,V210,V420)'!D$6,'phius_monthly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1183</v>
      </c>
      <c r="B690" s="66" t="s">
        <v>1135</v>
      </c>
      <c r="C690" s="66" t="s">
        <v>165</v>
      </c>
      <c r="D690" s="67"/>
      <c r="E690" s="67"/>
      <c r="F690" s="67" t="str">
        <f>IFERROR(HLOOKUP('Transom (V105,V210,V420)'!D$6,'phius_monthly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1183</v>
      </c>
      <c r="B691" s="66" t="s">
        <v>1135</v>
      </c>
      <c r="C691" s="66" t="s">
        <v>624</v>
      </c>
      <c r="D691" s="67"/>
      <c r="E691" s="67"/>
      <c r="F691" s="67" t="str">
        <f>IFERROR(HLOOKUP('Transom (V105,V210,V420)'!D$6,'phius_monthly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1183</v>
      </c>
      <c r="B692" s="66" t="s">
        <v>1135</v>
      </c>
      <c r="C692" s="66" t="s">
        <v>644</v>
      </c>
      <c r="D692" s="67"/>
      <c r="E692" s="67"/>
      <c r="F692" s="67" t="str">
        <f>IFERROR(HLOOKUP('Transom (V105,V210,V420)'!D$6,'phius_monthly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1183</v>
      </c>
      <c r="B693" s="66" t="s">
        <v>1135</v>
      </c>
      <c r="C693" s="66" t="s">
        <v>715</v>
      </c>
      <c r="D693" s="67"/>
      <c r="E693" s="67"/>
      <c r="F693" s="67" t="str">
        <f>IFERROR(HLOOKUP('Transom (V105,V210,V420)'!D$6,'phius_monthly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1183</v>
      </c>
      <c r="B694" s="66" t="s">
        <v>1135</v>
      </c>
      <c r="C694" s="66" t="s">
        <v>988</v>
      </c>
      <c r="D694" s="67"/>
      <c r="E694" s="67"/>
      <c r="F694" s="67" t="str">
        <f>IFERROR(HLOOKUP('Transom (V105,V210,V420)'!D$6,'phius_monthly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1183</v>
      </c>
      <c r="B695" s="66" t="s">
        <v>1135</v>
      </c>
      <c r="C695" s="66" t="s">
        <v>1005</v>
      </c>
      <c r="D695" s="67"/>
      <c r="E695" s="67"/>
      <c r="F695" s="67" t="str">
        <f>IFERROR(HLOOKUP('Transom (V105,V210,V420)'!D$6,'phius_monthly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1183</v>
      </c>
      <c r="B696" s="66" t="s">
        <v>1122</v>
      </c>
      <c r="C696" s="66" t="s">
        <v>36</v>
      </c>
      <c r="D696" s="67"/>
      <c r="E696" s="67"/>
      <c r="F696" s="67" t="str">
        <f>IFERROR(HLOOKUP('Transom (V105,V210,V420)'!D$6,'phius_monthly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1183</v>
      </c>
      <c r="B697" s="66" t="s">
        <v>1122</v>
      </c>
      <c r="C697" s="66" t="s">
        <v>167</v>
      </c>
      <c r="D697" s="67"/>
      <c r="E697" s="67"/>
      <c r="F697" s="67" t="str">
        <f>IFERROR(HLOOKUP('Transom (V105,V210,V420)'!D$6,'phius_monthly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1183</v>
      </c>
      <c r="B698" s="66" t="s">
        <v>1122</v>
      </c>
      <c r="C698" s="66" t="s">
        <v>201</v>
      </c>
      <c r="D698" s="67"/>
      <c r="E698" s="67"/>
      <c r="F698" s="67" t="str">
        <f>IFERROR(HLOOKUP('Transom (V105,V210,V420)'!D$6,'phius_monthly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1183</v>
      </c>
      <c r="B699" s="66" t="s">
        <v>1122</v>
      </c>
      <c r="C699" s="66" t="s">
        <v>206</v>
      </c>
      <c r="D699" s="67"/>
      <c r="E699" s="67"/>
      <c r="F699" s="67" t="str">
        <f>IFERROR(HLOOKUP('Transom (V105,V210,V420)'!D$6,'phius_monthly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1183</v>
      </c>
      <c r="B700" s="66" t="s">
        <v>1122</v>
      </c>
      <c r="C700" s="66" t="s">
        <v>207</v>
      </c>
      <c r="D700" s="67"/>
      <c r="E700" s="67"/>
      <c r="F700" s="67" t="str">
        <f>IFERROR(HLOOKUP('Transom (V105,V210,V420)'!D$6,'phius_monthly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1183</v>
      </c>
      <c r="B701" s="66" t="s">
        <v>1122</v>
      </c>
      <c r="C701" s="66" t="s">
        <v>262</v>
      </c>
      <c r="D701" s="67"/>
      <c r="E701" s="67"/>
      <c r="F701" s="67" t="str">
        <f>IFERROR(HLOOKUP('Transom (V105,V210,V420)'!D$6,'phius_monthly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1183</v>
      </c>
      <c r="B702" s="66" t="s">
        <v>1122</v>
      </c>
      <c r="C702" s="66" t="s">
        <v>328</v>
      </c>
      <c r="D702" s="67"/>
      <c r="E702" s="67"/>
      <c r="F702" s="67" t="str">
        <f>IFERROR(HLOOKUP('Transom (V105,V210,V420)'!D$6,'phius_monthly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1183</v>
      </c>
      <c r="B703" s="66" t="s">
        <v>1122</v>
      </c>
      <c r="C703" s="66" t="s">
        <v>376</v>
      </c>
      <c r="D703" s="67"/>
      <c r="E703" s="67"/>
      <c r="F703" s="67" t="str">
        <f>IFERROR(HLOOKUP('Transom (V105,V210,V420)'!D$6,'phius_monthly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1183</v>
      </c>
      <c r="B704" s="66" t="s">
        <v>1122</v>
      </c>
      <c r="C704" s="66" t="s">
        <v>443</v>
      </c>
      <c r="D704" s="67"/>
      <c r="E704" s="67"/>
      <c r="F704" s="67" t="str">
        <f>IFERROR(HLOOKUP('Transom (V105,V210,V420)'!D$6,'phius_monthly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1183</v>
      </c>
      <c r="B705" s="66" t="s">
        <v>1122</v>
      </c>
      <c r="C705" s="66" t="s">
        <v>551</v>
      </c>
      <c r="D705" s="67"/>
      <c r="E705" s="67"/>
      <c r="F705" s="67" t="str">
        <f>IFERROR(HLOOKUP('Transom (V105,V210,V420)'!D$6,'phius_monthly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1183</v>
      </c>
      <c r="B706" s="66" t="s">
        <v>1122</v>
      </c>
      <c r="C706" s="66" t="s">
        <v>864</v>
      </c>
      <c r="D706" s="67"/>
      <c r="E706" s="67"/>
      <c r="F706" s="67" t="str">
        <f>IFERROR(HLOOKUP('Transom (V105,V210,V420)'!D$6,'phius_monthly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1183</v>
      </c>
      <c r="B707" s="66" t="s">
        <v>1122</v>
      </c>
      <c r="C707" s="66" t="s">
        <v>895</v>
      </c>
      <c r="D707" s="67"/>
      <c r="E707" s="67"/>
      <c r="F707" s="67" t="str">
        <f>IFERROR(HLOOKUP('Transom (V105,V210,V420)'!D$6,'phius_monthly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1183</v>
      </c>
      <c r="B708" s="66" t="s">
        <v>1122</v>
      </c>
      <c r="C708" s="66" t="s">
        <v>925</v>
      </c>
      <c r="D708" s="67"/>
      <c r="E708" s="67"/>
      <c r="F708" s="67" t="str">
        <f>IFERROR(HLOOKUP('Transom (V105,V210,V420)'!D$6,'phius_monthly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1183</v>
      </c>
      <c r="B709" s="66" t="s">
        <v>1122</v>
      </c>
      <c r="C709" s="66" t="s">
        <v>985</v>
      </c>
      <c r="D709" s="67"/>
      <c r="E709" s="67"/>
      <c r="F709" s="67" t="str">
        <f>IFERROR(HLOOKUP('Transom (V105,V210,V420)'!D$6,'phius_monthly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1183</v>
      </c>
      <c r="B710" s="66" t="s">
        <v>1122</v>
      </c>
      <c r="C710" s="66" t="s">
        <v>1010</v>
      </c>
      <c r="D710" s="67"/>
      <c r="E710" s="67"/>
      <c r="F710" s="67" t="str">
        <f>IFERROR(HLOOKUP('Transom (V105,V210,V420)'!D$6,'phius_monthly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1183</v>
      </c>
      <c r="B711" s="66" t="s">
        <v>1168</v>
      </c>
      <c r="C711" s="66" t="s">
        <v>407</v>
      </c>
      <c r="D711" s="67"/>
      <c r="E711" s="67"/>
      <c r="F711" s="67" t="str">
        <f>IFERROR(HLOOKUP('Transom (V105,V210,V420)'!D$6,'phius_monthly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1183</v>
      </c>
      <c r="B712" s="66" t="s">
        <v>1168</v>
      </c>
      <c r="C712" s="66" t="s">
        <v>417</v>
      </c>
      <c r="D712" s="67"/>
      <c r="E712" s="67"/>
      <c r="F712" s="67" t="str">
        <f>IFERROR(HLOOKUP('Transom (V105,V210,V420)'!D$6,'phius_monthly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1183</v>
      </c>
      <c r="B713" s="66" t="s">
        <v>1168</v>
      </c>
      <c r="C713" s="66" t="s">
        <v>913</v>
      </c>
      <c r="D713" s="67"/>
      <c r="E713" s="67"/>
      <c r="F713" s="67" t="str">
        <f>IFERROR(HLOOKUP('Transom (V105,V210,V420)'!D$6,'phius_monthly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1183</v>
      </c>
      <c r="B714" s="66" t="s">
        <v>1168</v>
      </c>
      <c r="C714" s="66" t="s">
        <v>977</v>
      </c>
      <c r="D714" s="67"/>
      <c r="E714" s="67"/>
      <c r="F714" s="67" t="str">
        <f>IFERROR(HLOOKUP('Transom (V105,V210,V420)'!D$6,'phius_monthly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1183</v>
      </c>
      <c r="B715" s="66" t="s">
        <v>1176</v>
      </c>
      <c r="C715" s="66" t="s">
        <v>1104</v>
      </c>
      <c r="D715" s="67"/>
      <c r="E715" s="67"/>
      <c r="F715" s="67" t="str">
        <f>IFERROR(HLOOKUP('Transom (V105,V210,V420)'!D$6,'phius_monthly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1183</v>
      </c>
      <c r="B716" s="66" t="s">
        <v>1169</v>
      </c>
      <c r="C716" s="66" t="s">
        <v>474</v>
      </c>
      <c r="D716" s="67"/>
      <c r="E716" s="67"/>
      <c r="F716" s="67" t="str">
        <f>IFERROR(HLOOKUP('Transom (V105,V210,V420)'!D$6,'phius_monthly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1183</v>
      </c>
      <c r="B717" s="66" t="s">
        <v>1166</v>
      </c>
      <c r="C717" s="66" t="s">
        <v>299</v>
      </c>
      <c r="D717" s="67"/>
      <c r="E717" s="67"/>
      <c r="F717" s="67" t="str">
        <f>IFERROR(HLOOKUP('Transom (V105,V210,V420)'!D$6,'phius_monthly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1183</v>
      </c>
      <c r="B718" s="66" t="s">
        <v>1166</v>
      </c>
      <c r="C718" s="66" t="s">
        <v>303</v>
      </c>
      <c r="D718" s="67"/>
      <c r="E718" s="67"/>
      <c r="F718" s="67" t="str">
        <f>IFERROR(HLOOKUP('Transom (V105,V210,V420)'!D$6,'phius_monthly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1183</v>
      </c>
      <c r="B719" s="66" t="s">
        <v>1166</v>
      </c>
      <c r="C719" s="66" t="s">
        <v>323</v>
      </c>
      <c r="D719" s="67"/>
      <c r="E719" s="67"/>
      <c r="F719" s="67" t="str">
        <f>IFERROR(HLOOKUP('Transom (V105,V210,V420)'!D$6,'phius_monthly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1183</v>
      </c>
      <c r="B720" s="66" t="s">
        <v>1166</v>
      </c>
      <c r="C720" s="66" t="s">
        <v>550</v>
      </c>
      <c r="D720" s="67"/>
      <c r="E720" s="67"/>
      <c r="F720" s="67" t="str">
        <f>IFERROR(HLOOKUP('Transom (V105,V210,V420)'!D$6,'phius_monthly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1183</v>
      </c>
      <c r="B721" s="66" t="s">
        <v>1166</v>
      </c>
      <c r="C721" s="66" t="s">
        <v>585</v>
      </c>
      <c r="D721" s="67"/>
      <c r="E721" s="67"/>
      <c r="F721" s="67" t="str">
        <f>IFERROR(HLOOKUP('Transom (V105,V210,V420)'!D$6,'phius_monthly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1183</v>
      </c>
      <c r="B722" s="66" t="s">
        <v>1166</v>
      </c>
      <c r="C722" s="66" t="s">
        <v>633</v>
      </c>
      <c r="D722" s="67"/>
      <c r="E722" s="67"/>
      <c r="F722" s="67" t="str">
        <f>IFERROR(HLOOKUP('Transom (V105,V210,V420)'!D$6,'phius_monthly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1183</v>
      </c>
      <c r="B723" s="66" t="s">
        <v>1166</v>
      </c>
      <c r="C723" s="66" t="s">
        <v>700</v>
      </c>
      <c r="D723" s="67"/>
      <c r="E723" s="67"/>
      <c r="F723" s="67" t="str">
        <f>IFERROR(HLOOKUP('Transom (V105,V210,V420)'!D$6,'phius_monthly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1183</v>
      </c>
      <c r="B724" s="66" t="s">
        <v>1166</v>
      </c>
      <c r="C724" s="66" t="s">
        <v>843</v>
      </c>
      <c r="D724" s="67"/>
      <c r="E724" s="67"/>
      <c r="F724" s="67" t="str">
        <f>IFERROR(HLOOKUP('Transom (V105,V210,V420)'!D$6,'phius_monthly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1183</v>
      </c>
      <c r="B725" s="66" t="s">
        <v>1166</v>
      </c>
      <c r="C725" s="66" t="s">
        <v>996</v>
      </c>
      <c r="D725" s="67"/>
      <c r="E725" s="67"/>
      <c r="F725" s="67" t="str">
        <f>IFERROR(HLOOKUP('Transom (V105,V210,V420)'!D$6,'phius_monthly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1183</v>
      </c>
      <c r="B726" s="66" t="s">
        <v>1166</v>
      </c>
      <c r="C726" s="66" t="s">
        <v>1089</v>
      </c>
      <c r="D726" s="67"/>
      <c r="E726" s="67"/>
      <c r="F726" s="67" t="str">
        <f>IFERROR(HLOOKUP('Transom (V105,V210,V420)'!D$6,'phius_monthly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1183</v>
      </c>
      <c r="B727" s="66" t="s">
        <v>1116</v>
      </c>
      <c r="C727" s="66" t="s">
        <v>26</v>
      </c>
      <c r="D727" s="67"/>
      <c r="E727" s="67"/>
      <c r="F727" s="67" t="str">
        <f>IFERROR(HLOOKUP('Transom (V105,V210,V420)'!D$6,'phius_monthly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1183</v>
      </c>
      <c r="B728" s="66" t="s">
        <v>1116</v>
      </c>
      <c r="C728" s="66" t="s">
        <v>33</v>
      </c>
      <c r="D728" s="67"/>
      <c r="E728" s="67"/>
      <c r="F728" s="67" t="str">
        <f>IFERROR(HLOOKUP('Transom (V105,V210,V420)'!D$6,'phius_monthly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1183</v>
      </c>
      <c r="B729" s="66" t="s">
        <v>1116</v>
      </c>
      <c r="C729" s="66" t="s">
        <v>115</v>
      </c>
      <c r="D729" s="67"/>
      <c r="E729" s="67"/>
      <c r="F729" s="67" t="str">
        <f>IFERROR(HLOOKUP('Transom (V105,V210,V420)'!D$6,'phius_monthly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1183</v>
      </c>
      <c r="B730" s="66" t="s">
        <v>1116</v>
      </c>
      <c r="C730" s="66" t="s">
        <v>142</v>
      </c>
      <c r="D730" s="67"/>
      <c r="E730" s="67"/>
      <c r="F730" s="67" t="str">
        <f>IFERROR(HLOOKUP('Transom (V105,V210,V420)'!D$6,'phius_monthly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1183</v>
      </c>
      <c r="B731" s="66" t="s">
        <v>1116</v>
      </c>
      <c r="C731" s="66" t="s">
        <v>301</v>
      </c>
      <c r="D731" s="67"/>
      <c r="E731" s="67"/>
      <c r="F731" s="67" t="str">
        <f>IFERROR(HLOOKUP('Transom (V105,V210,V420)'!D$6,'phius_monthly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1183</v>
      </c>
      <c r="B732" s="66" t="s">
        <v>1116</v>
      </c>
      <c r="C732" s="66" t="s">
        <v>346</v>
      </c>
      <c r="D732" s="67"/>
      <c r="E732" s="67"/>
      <c r="F732" s="67" t="str">
        <f>IFERROR(HLOOKUP('Transom (V105,V210,V420)'!D$6,'phius_monthly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1183</v>
      </c>
      <c r="B733" s="66" t="s">
        <v>1116</v>
      </c>
      <c r="C733" s="66" t="s">
        <v>384</v>
      </c>
      <c r="D733" s="67"/>
      <c r="E733" s="67"/>
      <c r="F733" s="67" t="str">
        <f>IFERROR(HLOOKUP('Transom (V105,V210,V420)'!D$6,'phius_monthly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1183</v>
      </c>
      <c r="B734" s="66" t="s">
        <v>1116</v>
      </c>
      <c r="C734" s="66" t="s">
        <v>477</v>
      </c>
      <c r="D734" s="67"/>
      <c r="E734" s="67"/>
      <c r="F734" s="67" t="str">
        <f>IFERROR(HLOOKUP('Transom (V105,V210,V420)'!D$6,'phius_monthly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1183</v>
      </c>
      <c r="B735" s="66" t="s">
        <v>1116</v>
      </c>
      <c r="C735" s="66" t="s">
        <v>488</v>
      </c>
      <c r="D735" s="67"/>
      <c r="E735" s="67"/>
      <c r="F735" s="67" t="str">
        <f>IFERROR(HLOOKUP('Transom (V105,V210,V420)'!D$6,'phius_monthly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1183</v>
      </c>
      <c r="B736" s="66" t="s">
        <v>1116</v>
      </c>
      <c r="C736" s="66" t="s">
        <v>613</v>
      </c>
      <c r="D736" s="67"/>
      <c r="E736" s="67"/>
      <c r="F736" s="67" t="str">
        <f>IFERROR(HLOOKUP('Transom (V105,V210,V420)'!D$6,'phius_monthly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1183</v>
      </c>
      <c r="B737" s="66" t="s">
        <v>1116</v>
      </c>
      <c r="C737" s="66" t="s">
        <v>671</v>
      </c>
      <c r="D737" s="67"/>
      <c r="E737" s="67"/>
      <c r="F737" s="67" t="str">
        <f>IFERROR(HLOOKUP('Transom (V105,V210,V420)'!D$6,'phius_monthly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1183</v>
      </c>
      <c r="B738" s="66" t="s">
        <v>1116</v>
      </c>
      <c r="C738" s="66" t="s">
        <v>712</v>
      </c>
      <c r="D738" s="67"/>
      <c r="E738" s="67"/>
      <c r="F738" s="67" t="str">
        <f>IFERROR(HLOOKUP('Transom (V105,V210,V420)'!D$6,'phius_monthly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1183</v>
      </c>
      <c r="B739" s="66" t="s">
        <v>1116</v>
      </c>
      <c r="C739" s="66" t="s">
        <v>713</v>
      </c>
      <c r="D739" s="67"/>
      <c r="E739" s="67"/>
      <c r="F739" s="67" t="str">
        <f>IFERROR(HLOOKUP('Transom (V105,V210,V420)'!D$6,'phius_monthly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1183</v>
      </c>
      <c r="B740" s="66" t="s">
        <v>1116</v>
      </c>
      <c r="C740" s="66" t="s">
        <v>714</v>
      </c>
      <c r="D740" s="67"/>
      <c r="E740" s="67"/>
      <c r="F740" s="67" t="str">
        <f>IFERROR(HLOOKUP('Transom (V105,V210,V420)'!D$6,'phius_monthly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1183</v>
      </c>
      <c r="B741" s="66" t="s">
        <v>1116</v>
      </c>
      <c r="C741" s="66" t="s">
        <v>719</v>
      </c>
      <c r="D741" s="67"/>
      <c r="E741" s="67"/>
      <c r="F741" s="67" t="str">
        <f>IFERROR(HLOOKUP('Transom (V105,V210,V420)'!D$6,'phius_monthly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1183</v>
      </c>
      <c r="B742" s="66" t="s">
        <v>1116</v>
      </c>
      <c r="C742" s="66" t="s">
        <v>815</v>
      </c>
      <c r="D742" s="67"/>
      <c r="E742" s="67"/>
      <c r="F742" s="67" t="str">
        <f>IFERROR(HLOOKUP('Transom (V105,V210,V420)'!D$6,'phius_monthly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1183</v>
      </c>
      <c r="B743" s="66" t="s">
        <v>1116</v>
      </c>
      <c r="C743" s="66" t="s">
        <v>845</v>
      </c>
      <c r="D743" s="67"/>
      <c r="E743" s="67"/>
      <c r="F743" s="67" t="str">
        <f>IFERROR(HLOOKUP('Transom (V105,V210,V420)'!D$6,'phius_monthly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1183</v>
      </c>
      <c r="B744" s="66" t="s">
        <v>1116</v>
      </c>
      <c r="C744" s="66" t="s">
        <v>854</v>
      </c>
      <c r="D744" s="67"/>
      <c r="E744" s="67"/>
      <c r="F744" s="67" t="str">
        <f>IFERROR(HLOOKUP('Transom (V105,V210,V420)'!D$6,'phius_monthly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1183</v>
      </c>
      <c r="B745" s="66" t="s">
        <v>1116</v>
      </c>
      <c r="C745" s="66" t="s">
        <v>968</v>
      </c>
      <c r="D745" s="67"/>
      <c r="E745" s="67"/>
      <c r="F745" s="67" t="str">
        <f>IFERROR(HLOOKUP('Transom (V105,V210,V420)'!D$6,'phius_monthly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1183</v>
      </c>
      <c r="B746" s="66" t="s">
        <v>1116</v>
      </c>
      <c r="C746" s="66" t="s">
        <v>978</v>
      </c>
      <c r="D746" s="67"/>
      <c r="E746" s="67"/>
      <c r="F746" s="67" t="str">
        <f>IFERROR(HLOOKUP('Transom (V105,V210,V420)'!D$6,'phius_monthly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1183</v>
      </c>
      <c r="B747" s="66" t="s">
        <v>1116</v>
      </c>
      <c r="C747" s="66" t="s">
        <v>1023</v>
      </c>
      <c r="D747" s="67"/>
      <c r="E747" s="67"/>
      <c r="F747" s="67" t="str">
        <f>IFERROR(HLOOKUP('Transom (V105,V210,V420)'!D$6,'phius_monthly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1183</v>
      </c>
      <c r="B748" s="66" t="s">
        <v>1116</v>
      </c>
      <c r="C748" s="66" t="s">
        <v>1056</v>
      </c>
      <c r="D748" s="67"/>
      <c r="E748" s="67"/>
      <c r="F748" s="67" t="str">
        <f>IFERROR(HLOOKUP('Transom (V105,V210,V420)'!D$6,'phius_monthly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1183</v>
      </c>
      <c r="B749" s="66" t="s">
        <v>1116</v>
      </c>
      <c r="C749" s="66" t="s">
        <v>1064</v>
      </c>
      <c r="D749" s="67"/>
      <c r="E749" s="67"/>
      <c r="F749" s="67" t="str">
        <f>IFERROR(HLOOKUP('Transom (V105,V210,V420)'!D$6,'phius_monthly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1183</v>
      </c>
      <c r="B750" s="66" t="s">
        <v>1116</v>
      </c>
      <c r="C750" s="66" t="s">
        <v>1069</v>
      </c>
      <c r="D750" s="67"/>
      <c r="E750" s="67"/>
      <c r="F750" s="67" t="str">
        <f>IFERROR(HLOOKUP('Transom (V105,V210,V420)'!D$6,'phius_monthly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1183</v>
      </c>
      <c r="B751" s="66" t="s">
        <v>1119</v>
      </c>
      <c r="C751" s="66" t="s">
        <v>30</v>
      </c>
      <c r="D751" s="67"/>
      <c r="E751" s="67"/>
      <c r="F751" s="67" t="str">
        <f>IFERROR(HLOOKUP('Transom (V105,V210,V420)'!D$6,'phius_monthly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1183</v>
      </c>
      <c r="B752" s="66" t="s">
        <v>1119</v>
      </c>
      <c r="C752" s="66" t="s">
        <v>144</v>
      </c>
      <c r="D752" s="67"/>
      <c r="E752" s="67"/>
      <c r="F752" s="67" t="str">
        <f>IFERROR(HLOOKUP('Transom (V105,V210,V420)'!D$6,'phius_monthly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1183</v>
      </c>
      <c r="B753" s="66" t="s">
        <v>1119</v>
      </c>
      <c r="C753" s="66" t="s">
        <v>198</v>
      </c>
      <c r="D753" s="67"/>
      <c r="E753" s="67"/>
      <c r="F753" s="67" t="str">
        <f>IFERROR(HLOOKUP('Transom (V105,V210,V420)'!D$6,'phius_monthly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1183</v>
      </c>
      <c r="B754" s="66" t="s">
        <v>1119</v>
      </c>
      <c r="C754" s="66" t="s">
        <v>202</v>
      </c>
      <c r="D754" s="67"/>
      <c r="E754" s="67"/>
      <c r="F754" s="67" t="str">
        <f>IFERROR(HLOOKUP('Transom (V105,V210,V420)'!D$6,'phius_monthly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1183</v>
      </c>
      <c r="B755" s="66" t="s">
        <v>1119</v>
      </c>
      <c r="C755" s="66" t="s">
        <v>218</v>
      </c>
      <c r="D755" s="67"/>
      <c r="E755" s="67"/>
      <c r="F755" s="67" t="str">
        <f>IFERROR(HLOOKUP('Transom (V105,V210,V420)'!D$6,'phius_monthly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1183</v>
      </c>
      <c r="B756" s="66" t="s">
        <v>1119</v>
      </c>
      <c r="C756" s="66" t="s">
        <v>252</v>
      </c>
      <c r="D756" s="67"/>
      <c r="E756" s="67"/>
      <c r="F756" s="67" t="str">
        <f>IFERROR(HLOOKUP('Transom (V105,V210,V420)'!D$6,'phius_monthly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1183</v>
      </c>
      <c r="B757" s="66" t="s">
        <v>1119</v>
      </c>
      <c r="C757" s="66" t="s">
        <v>335</v>
      </c>
      <c r="D757" s="67"/>
      <c r="E757" s="67"/>
      <c r="F757" s="67" t="str">
        <f>IFERROR(HLOOKUP('Transom (V105,V210,V420)'!D$6,'phius_monthly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1183</v>
      </c>
      <c r="B758" s="66" t="s">
        <v>1119</v>
      </c>
      <c r="C758" s="66" t="s">
        <v>600</v>
      </c>
      <c r="D758" s="67"/>
      <c r="E758" s="67"/>
      <c r="F758" s="67" t="str">
        <f>IFERROR(HLOOKUP('Transom (V105,V210,V420)'!D$6,'phius_monthly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1183</v>
      </c>
      <c r="B759" s="66" t="s">
        <v>1119</v>
      </c>
      <c r="C759" s="66" t="s">
        <v>741</v>
      </c>
      <c r="D759" s="67"/>
      <c r="E759" s="67"/>
      <c r="F759" s="67" t="str">
        <f>IFERROR(HLOOKUP('Transom (V105,V210,V420)'!D$6,'phius_monthly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1183</v>
      </c>
      <c r="B760" s="66" t="s">
        <v>1119</v>
      </c>
      <c r="C760" s="66" t="s">
        <v>995</v>
      </c>
      <c r="D760" s="67"/>
      <c r="E760" s="67"/>
      <c r="F760" s="67" t="str">
        <f>IFERROR(HLOOKUP('Transom (V105,V210,V420)'!D$6,'phius_monthly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1183</v>
      </c>
      <c r="B761" s="66" t="s">
        <v>1119</v>
      </c>
      <c r="C761" s="66" t="s">
        <v>1105</v>
      </c>
      <c r="D761" s="67"/>
      <c r="E761" s="67"/>
      <c r="F761" s="67" t="str">
        <f>IFERROR(HLOOKUP('Transom (V105,V210,V420)'!D$6,'phius_monthly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1183</v>
      </c>
      <c r="B762" s="66" t="s">
        <v>1119</v>
      </c>
      <c r="C762" s="66" t="s">
        <v>1109</v>
      </c>
      <c r="D762" s="67"/>
      <c r="E762" s="67"/>
      <c r="F762" s="67" t="str">
        <f>IFERROR(HLOOKUP('Transom (V105,V210,V420)'!D$6,'phius_monthly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1183</v>
      </c>
      <c r="B763" s="66" t="s">
        <v>1128</v>
      </c>
      <c r="C763" s="66" t="s">
        <v>47</v>
      </c>
      <c r="D763" s="67"/>
      <c r="E763" s="67"/>
      <c r="F763" s="67" t="str">
        <f>IFERROR(HLOOKUP('Transom (V105,V210,V420)'!D$6,'phius_monthly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1183</v>
      </c>
      <c r="B764" s="66" t="s">
        <v>1128</v>
      </c>
      <c r="C764" s="66" t="s">
        <v>204</v>
      </c>
      <c r="D764" s="67"/>
      <c r="E764" s="67"/>
      <c r="F764" s="67" t="str">
        <f>IFERROR(HLOOKUP('Transom (V105,V210,V420)'!D$6,'phius_monthly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1183</v>
      </c>
      <c r="B765" s="66" t="s">
        <v>1128</v>
      </c>
      <c r="C765" s="66" t="s">
        <v>358</v>
      </c>
      <c r="D765" s="67"/>
      <c r="E765" s="67"/>
      <c r="F765" s="67" t="str">
        <f>IFERROR(HLOOKUP('Transom (V105,V210,V420)'!D$6,'phius_monthly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1183</v>
      </c>
      <c r="B766" s="66" t="s">
        <v>1128</v>
      </c>
      <c r="C766" s="66" t="s">
        <v>374</v>
      </c>
      <c r="D766" s="67"/>
      <c r="E766" s="67"/>
      <c r="F766" s="67" t="str">
        <f>IFERROR(HLOOKUP('Transom (V105,V210,V420)'!D$6,'phius_monthly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1183</v>
      </c>
      <c r="B767" s="66" t="s">
        <v>1128</v>
      </c>
      <c r="C767" s="66" t="s">
        <v>442</v>
      </c>
      <c r="D767" s="67"/>
      <c r="E767" s="67"/>
      <c r="F767" s="67" t="str">
        <f>IFERROR(HLOOKUP('Transom (V105,V210,V420)'!D$6,'phius_monthly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1183</v>
      </c>
      <c r="B768" s="66" t="s">
        <v>1128</v>
      </c>
      <c r="C768" s="66" t="s">
        <v>554</v>
      </c>
      <c r="D768" s="67"/>
      <c r="E768" s="67"/>
      <c r="F768" s="67" t="str">
        <f>IFERROR(HLOOKUP('Transom (V105,V210,V420)'!D$6,'phius_monthly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1183</v>
      </c>
      <c r="B769" s="66" t="s">
        <v>1128</v>
      </c>
      <c r="C769" s="66" t="s">
        <v>618</v>
      </c>
      <c r="D769" s="67"/>
      <c r="E769" s="67"/>
      <c r="F769" s="67" t="str">
        <f>IFERROR(HLOOKUP('Transom (V105,V210,V420)'!D$6,'phius_monthly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1183</v>
      </c>
      <c r="B770" s="66" t="s">
        <v>1128</v>
      </c>
      <c r="C770" s="66" t="s">
        <v>742</v>
      </c>
      <c r="D770" s="67"/>
      <c r="E770" s="67"/>
      <c r="F770" s="67" t="str">
        <f>IFERROR(HLOOKUP('Transom (V105,V210,V420)'!D$6,'phius_monthly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1183</v>
      </c>
      <c r="B771" s="66" t="s">
        <v>1128</v>
      </c>
      <c r="C771" s="66" t="s">
        <v>743</v>
      </c>
      <c r="D771" s="67"/>
      <c r="E771" s="67"/>
      <c r="F771" s="67" t="str">
        <f>IFERROR(HLOOKUP('Transom (V105,V210,V420)'!D$6,'phius_monthly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1183</v>
      </c>
      <c r="B772" s="66" t="s">
        <v>1128</v>
      </c>
      <c r="C772" s="66" t="s">
        <v>744</v>
      </c>
      <c r="D772" s="67"/>
      <c r="E772" s="67"/>
      <c r="F772" s="67" t="str">
        <f>IFERROR(HLOOKUP('Transom (V105,V210,V420)'!D$6,'phius_monthly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1183</v>
      </c>
      <c r="B773" s="66" t="s">
        <v>1128</v>
      </c>
      <c r="C773" s="66" t="s">
        <v>805</v>
      </c>
      <c r="D773" s="67"/>
      <c r="E773" s="67"/>
      <c r="F773" s="67" t="str">
        <f>IFERROR(HLOOKUP('Transom (V105,V210,V420)'!D$6,'phius_monthly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1183</v>
      </c>
      <c r="B774" s="66" t="s">
        <v>1128</v>
      </c>
      <c r="C774" s="66" t="s">
        <v>969</v>
      </c>
      <c r="D774" s="67"/>
      <c r="E774" s="67"/>
      <c r="F774" s="67" t="str">
        <f>IFERROR(HLOOKUP('Transom (V105,V210,V420)'!D$6,'phius_monthly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1183</v>
      </c>
      <c r="B775" s="66" t="s">
        <v>1128</v>
      </c>
      <c r="C775" s="66" t="s">
        <v>1013</v>
      </c>
      <c r="D775" s="67"/>
      <c r="E775" s="67"/>
      <c r="F775" s="67" t="str">
        <f>IFERROR(HLOOKUP('Transom (V105,V210,V420)'!D$6,'phius_monthly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1183</v>
      </c>
      <c r="B776" s="66" t="s">
        <v>1128</v>
      </c>
      <c r="C776" s="66" t="s">
        <v>1031</v>
      </c>
      <c r="D776" s="67"/>
      <c r="E776" s="67"/>
      <c r="F776" s="67" t="str">
        <f>IFERROR(HLOOKUP('Transom (V105,V210,V420)'!D$6,'phius_monthly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1185</v>
      </c>
      <c r="B777" s="66" t="s">
        <v>1141</v>
      </c>
      <c r="C777" s="66" t="s">
        <v>98</v>
      </c>
      <c r="D777" s="67"/>
      <c r="E777" s="67"/>
      <c r="F777" s="67" t="str">
        <f>IFERROR(HLOOKUP('Transom (V105,V210,V420)'!D$6,'phius_monthly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1185</v>
      </c>
      <c r="B778" s="66" t="s">
        <v>1141</v>
      </c>
      <c r="C778" s="66" t="s">
        <v>148</v>
      </c>
      <c r="D778" s="67"/>
      <c r="E778" s="67"/>
      <c r="F778" s="67" t="str">
        <f>IFERROR(HLOOKUP('Transom (V105,V210,V420)'!D$6,'phius_monthly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1185</v>
      </c>
      <c r="B779" s="66" t="s">
        <v>1141</v>
      </c>
      <c r="C779" s="66" t="s">
        <v>310</v>
      </c>
      <c r="D779" s="67"/>
      <c r="E779" s="67"/>
      <c r="F779" s="67" t="str">
        <f>IFERROR(HLOOKUP('Transom (V105,V210,V420)'!D$6,'phius_monthly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1185</v>
      </c>
      <c r="B780" s="66" t="s">
        <v>1141</v>
      </c>
      <c r="C780" s="66" t="s">
        <v>536</v>
      </c>
      <c r="D780" s="67"/>
      <c r="E780" s="67"/>
      <c r="F780" s="67" t="str">
        <f>IFERROR(HLOOKUP('Transom (V105,V210,V420)'!D$6,'phius_monthly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1185</v>
      </c>
      <c r="B781" s="66" t="s">
        <v>1141</v>
      </c>
      <c r="C781" s="66" t="s">
        <v>577</v>
      </c>
      <c r="D781" s="67"/>
      <c r="E781" s="67"/>
      <c r="F781" s="67" t="str">
        <f>IFERROR(HLOOKUP('Transom (V105,V210,V420)'!D$6,'phius_monthly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1185</v>
      </c>
      <c r="B782" s="66" t="s">
        <v>1141</v>
      </c>
      <c r="C782" s="66" t="s">
        <v>726</v>
      </c>
      <c r="D782" s="67"/>
      <c r="E782" s="67"/>
      <c r="F782" s="67" t="str">
        <f>IFERROR(HLOOKUP('Transom (V105,V210,V420)'!D$6,'phius_monthly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1185</v>
      </c>
      <c r="B783" s="66" t="s">
        <v>1141</v>
      </c>
      <c r="C783" s="66" t="s">
        <v>759</v>
      </c>
      <c r="D783" s="67"/>
      <c r="E783" s="67"/>
      <c r="F783" s="67" t="str">
        <f>IFERROR(HLOOKUP('Transom (V105,V210,V420)'!D$6,'phius_monthly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1185</v>
      </c>
      <c r="B784" s="66" t="s">
        <v>1141</v>
      </c>
      <c r="C784" s="66" t="s">
        <v>787</v>
      </c>
      <c r="D784" s="67"/>
      <c r="E784" s="67"/>
      <c r="F784" s="67" t="str">
        <f>IFERROR(HLOOKUP('Transom (V105,V210,V420)'!D$6,'phius_monthly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1185</v>
      </c>
      <c r="B785" s="66" t="s">
        <v>1141</v>
      </c>
      <c r="C785" s="66" t="s">
        <v>809</v>
      </c>
      <c r="D785" s="67"/>
      <c r="E785" s="67"/>
      <c r="F785" s="67" t="str">
        <f>IFERROR(HLOOKUP('Transom (V105,V210,V420)'!D$6,'phius_monthly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1185</v>
      </c>
      <c r="B786" s="66" t="s">
        <v>1141</v>
      </c>
      <c r="C786" s="66" t="s">
        <v>901</v>
      </c>
      <c r="D786" s="67"/>
      <c r="E786" s="67"/>
      <c r="F786" s="67" t="str">
        <f>IFERROR(HLOOKUP('Transom (V105,V210,V420)'!D$6,'phius_monthly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1185</v>
      </c>
      <c r="B787" s="66" t="s">
        <v>1141</v>
      </c>
      <c r="C787" s="66" t="s">
        <v>974</v>
      </c>
      <c r="D787" s="67"/>
      <c r="E787" s="67"/>
      <c r="F787" s="67" t="str">
        <f>IFERROR(HLOOKUP('Transom (V105,V210,V420)'!D$6,'phius_monthly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1185</v>
      </c>
      <c r="B788" s="66" t="s">
        <v>1141</v>
      </c>
      <c r="C788" s="66" t="s">
        <v>992</v>
      </c>
      <c r="D788" s="67"/>
      <c r="E788" s="67"/>
      <c r="F788" s="67" t="str">
        <f>IFERROR(HLOOKUP('Transom (V105,V210,V420)'!D$6,'phius_monthly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1185</v>
      </c>
      <c r="B789" s="66" t="s">
        <v>1141</v>
      </c>
      <c r="C789" s="66" t="s">
        <v>993</v>
      </c>
      <c r="D789" s="67"/>
      <c r="E789" s="67"/>
      <c r="F789" s="67" t="str">
        <f>IFERROR(HLOOKUP('Transom (V105,V210,V420)'!D$6,'phius_monthly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1185</v>
      </c>
      <c r="B790" s="66" t="s">
        <v>1141</v>
      </c>
      <c r="C790" s="66" t="s">
        <v>1000</v>
      </c>
      <c r="D790" s="67"/>
      <c r="E790" s="67"/>
      <c r="F790" s="67" t="str">
        <f>IFERROR(HLOOKUP('Transom (V105,V210,V420)'!D$6,'phius_monthly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1185</v>
      </c>
      <c r="B791" s="66" t="s">
        <v>1141</v>
      </c>
      <c r="C791" s="66" t="s">
        <v>1001</v>
      </c>
      <c r="D791" s="67"/>
      <c r="E791" s="67"/>
      <c r="F791" s="67" t="str">
        <f>IFERROR(HLOOKUP('Transom (V105,V210,V420)'!D$6,'phius_monthly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1185</v>
      </c>
      <c r="B792" s="66" t="s">
        <v>1141</v>
      </c>
      <c r="C792" s="66" t="s">
        <v>999</v>
      </c>
      <c r="D792" s="67"/>
      <c r="E792" s="67"/>
      <c r="F792" s="67" t="str">
        <f>IFERROR(HLOOKUP('Transom (V105,V210,V420)'!D$6,'phius_monthly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1185</v>
      </c>
      <c r="B793" s="66" t="s">
        <v>1141</v>
      </c>
      <c r="C793" s="66" t="s">
        <v>1004</v>
      </c>
      <c r="D793" s="67"/>
      <c r="E793" s="67"/>
      <c r="F793" s="67" t="str">
        <f>IFERROR(HLOOKUP('Transom (V105,V210,V420)'!D$6,'phius_monthly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1185</v>
      </c>
      <c r="B794" s="66" t="s">
        <v>1141</v>
      </c>
      <c r="C794" s="66" t="s">
        <v>1087</v>
      </c>
      <c r="D794" s="67"/>
      <c r="E794" s="67"/>
      <c r="F794" s="67" t="str">
        <f>IFERROR(HLOOKUP('Transom (V105,V210,V420)'!D$6,'phius_monthly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1183</v>
      </c>
      <c r="B795" s="66" t="s">
        <v>1134</v>
      </c>
      <c r="C795" s="66" t="s">
        <v>65</v>
      </c>
      <c r="D795" s="67"/>
      <c r="E795" s="67"/>
      <c r="F795" s="67" t="str">
        <f>IFERROR(HLOOKUP('Transom (V105,V210,V420)'!D$6,'phius_monthly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1183</v>
      </c>
      <c r="B796" s="66" t="s">
        <v>1134</v>
      </c>
      <c r="C796" s="66" t="s">
        <v>76</v>
      </c>
      <c r="D796" s="67"/>
      <c r="E796" s="67"/>
      <c r="F796" s="67" t="str">
        <f>IFERROR(HLOOKUP('Transom (V105,V210,V420)'!D$6,'phius_monthly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1183</v>
      </c>
      <c r="B797" s="66" t="s">
        <v>1134</v>
      </c>
      <c r="C797" s="66" t="s">
        <v>79</v>
      </c>
      <c r="D797" s="67"/>
      <c r="E797" s="67"/>
      <c r="F797" s="67" t="str">
        <f>IFERROR(HLOOKUP('Transom (V105,V210,V420)'!D$6,'phius_monthly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1183</v>
      </c>
      <c r="B798" s="66" t="s">
        <v>1134</v>
      </c>
      <c r="C798" s="66" t="s">
        <v>149</v>
      </c>
      <c r="D798" s="67"/>
      <c r="E798" s="67"/>
      <c r="F798" s="67" t="str">
        <f>IFERROR(HLOOKUP('Transom (V105,V210,V420)'!D$6,'phius_monthly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1183</v>
      </c>
      <c r="B799" s="66" t="s">
        <v>1134</v>
      </c>
      <c r="C799" s="66" t="s">
        <v>228</v>
      </c>
      <c r="D799" s="67"/>
      <c r="E799" s="67"/>
      <c r="F799" s="67" t="str">
        <f>IFERROR(HLOOKUP('Transom (V105,V210,V420)'!D$6,'phius_monthly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1183</v>
      </c>
      <c r="B800" s="66" t="s">
        <v>1134</v>
      </c>
      <c r="C800" s="66" t="s">
        <v>314</v>
      </c>
      <c r="D800" s="67"/>
      <c r="E800" s="67"/>
      <c r="F800" s="67" t="str">
        <f>IFERROR(HLOOKUP('Transom (V105,V210,V420)'!D$6,'phius_monthly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1183</v>
      </c>
      <c r="B801" s="66" t="s">
        <v>1134</v>
      </c>
      <c r="C801" s="66" t="s">
        <v>521</v>
      </c>
      <c r="D801" s="67"/>
      <c r="E801" s="67"/>
      <c r="F801" s="67" t="str">
        <f>IFERROR(HLOOKUP('Transom (V105,V210,V420)'!D$6,'phius_monthly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1183</v>
      </c>
      <c r="B802" s="66" t="s">
        <v>1134</v>
      </c>
      <c r="C802" s="66" t="s">
        <v>529</v>
      </c>
      <c r="D802" s="67"/>
      <c r="E802" s="67"/>
      <c r="F802" s="67" t="str">
        <f>IFERROR(HLOOKUP('Transom (V105,V210,V420)'!D$6,'phius_monthly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1183</v>
      </c>
      <c r="B803" s="66" t="s">
        <v>1134</v>
      </c>
      <c r="C803" s="66" t="s">
        <v>539</v>
      </c>
      <c r="D803" s="67"/>
      <c r="E803" s="67"/>
      <c r="F803" s="67" t="str">
        <f>IFERROR(HLOOKUP('Transom (V105,V210,V420)'!D$6,'phius_monthly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1183</v>
      </c>
      <c r="B804" s="66" t="s">
        <v>1134</v>
      </c>
      <c r="C804" s="66" t="s">
        <v>625</v>
      </c>
      <c r="D804" s="67"/>
      <c r="E804" s="67"/>
      <c r="F804" s="67" t="str">
        <f>IFERROR(HLOOKUP('Transom (V105,V210,V420)'!D$6,'phius_monthly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1183</v>
      </c>
      <c r="B805" s="66" t="s">
        <v>1134</v>
      </c>
      <c r="C805" s="66" t="s">
        <v>727</v>
      </c>
      <c r="D805" s="67"/>
      <c r="E805" s="67"/>
      <c r="F805" s="67" t="str">
        <f>IFERROR(HLOOKUP('Transom (V105,V210,V420)'!D$6,'phius_monthly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1183</v>
      </c>
      <c r="B806" s="66" t="s">
        <v>1134</v>
      </c>
      <c r="C806" s="66" t="s">
        <v>782</v>
      </c>
      <c r="D806" s="67"/>
      <c r="E806" s="67"/>
      <c r="F806" s="67" t="str">
        <f>IFERROR(HLOOKUP('Transom (V105,V210,V420)'!D$6,'phius_monthly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1183</v>
      </c>
      <c r="B807" s="66" t="s">
        <v>1134</v>
      </c>
      <c r="C807" s="66" t="s">
        <v>811</v>
      </c>
      <c r="D807" s="67"/>
      <c r="E807" s="67"/>
      <c r="F807" s="67" t="str">
        <f>IFERROR(HLOOKUP('Transom (V105,V210,V420)'!D$6,'phius_monthly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1183</v>
      </c>
      <c r="B808" s="66" t="s">
        <v>1134</v>
      </c>
      <c r="C808" s="66" t="s">
        <v>813</v>
      </c>
      <c r="D808" s="67"/>
      <c r="E808" s="67"/>
      <c r="F808" s="67" t="str">
        <f>IFERROR(HLOOKUP('Transom (V105,V210,V420)'!D$6,'phius_monthly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1183</v>
      </c>
      <c r="B809" s="66" t="s">
        <v>1134</v>
      </c>
      <c r="C809" s="66" t="s">
        <v>814</v>
      </c>
      <c r="D809" s="67"/>
      <c r="E809" s="67"/>
      <c r="F809" s="67" t="str">
        <f>IFERROR(HLOOKUP('Transom (V105,V210,V420)'!D$6,'phius_monthly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1183</v>
      </c>
      <c r="B810" s="66" t="s">
        <v>1134</v>
      </c>
      <c r="C810" s="66" t="s">
        <v>840</v>
      </c>
      <c r="D810" s="67"/>
      <c r="E810" s="67"/>
      <c r="F810" s="67" t="str">
        <f>IFERROR(HLOOKUP('Transom (V105,V210,V420)'!D$6,'phius_monthly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1183</v>
      </c>
      <c r="B811" s="66" t="s">
        <v>1134</v>
      </c>
      <c r="C811" s="66" t="s">
        <v>863</v>
      </c>
      <c r="D811" s="67"/>
      <c r="E811" s="67"/>
      <c r="F811" s="67" t="str">
        <f>IFERROR(HLOOKUP('Transom (V105,V210,V420)'!D$6,'phius_monthly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1183</v>
      </c>
      <c r="B812" s="66" t="s">
        <v>1134</v>
      </c>
      <c r="C812" s="66" t="s">
        <v>873</v>
      </c>
      <c r="D812" s="67"/>
      <c r="E812" s="67"/>
      <c r="F812" s="67" t="str">
        <f>IFERROR(HLOOKUP('Transom (V105,V210,V420)'!D$6,'phius_monthly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1183</v>
      </c>
      <c r="B813" s="66" t="s">
        <v>1134</v>
      </c>
      <c r="C813" s="66" t="s">
        <v>911</v>
      </c>
      <c r="D813" s="67"/>
      <c r="E813" s="67"/>
      <c r="F813" s="67" t="str">
        <f>IFERROR(HLOOKUP('Transom (V105,V210,V420)'!D$6,'phius_monthly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1183</v>
      </c>
      <c r="B814" s="66" t="s">
        <v>1125</v>
      </c>
      <c r="C814" s="66" t="s">
        <v>41</v>
      </c>
      <c r="D814" s="67"/>
      <c r="E814" s="67"/>
      <c r="F814" s="67" t="str">
        <f>IFERROR(HLOOKUP('Transom (V105,V210,V420)'!D$6,'phius_monthly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1183</v>
      </c>
      <c r="B815" s="66" t="s">
        <v>1125</v>
      </c>
      <c r="C815" s="66" t="s">
        <v>45</v>
      </c>
      <c r="D815" s="67"/>
      <c r="E815" s="67"/>
      <c r="F815" s="67" t="str">
        <f>IFERROR(HLOOKUP('Transom (V105,V210,V420)'!D$6,'phius_monthly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1183</v>
      </c>
      <c r="B816" s="66" t="s">
        <v>1125</v>
      </c>
      <c r="C816" s="66" t="s">
        <v>129</v>
      </c>
      <c r="D816" s="67"/>
      <c r="E816" s="67"/>
      <c r="F816" s="67" t="str">
        <f>IFERROR(HLOOKUP('Transom (V105,V210,V420)'!D$6,'phius_monthly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1183</v>
      </c>
      <c r="B817" s="66" t="s">
        <v>1125</v>
      </c>
      <c r="C817" s="66" t="s">
        <v>150</v>
      </c>
      <c r="D817" s="67"/>
      <c r="E817" s="67"/>
      <c r="F817" s="67" t="str">
        <f>IFERROR(HLOOKUP('Transom (V105,V210,V420)'!D$6,'phius_monthly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1183</v>
      </c>
      <c r="B818" s="66" t="s">
        <v>1125</v>
      </c>
      <c r="C818" s="66" t="s">
        <v>283</v>
      </c>
      <c r="D818" s="67"/>
      <c r="E818" s="67"/>
      <c r="F818" s="67" t="str">
        <f>IFERROR(HLOOKUP('Transom (V105,V210,V420)'!D$6,'phius_monthly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1183</v>
      </c>
      <c r="B819" s="66" t="s">
        <v>1125</v>
      </c>
      <c r="C819" s="66" t="s">
        <v>309</v>
      </c>
      <c r="D819" s="67"/>
      <c r="E819" s="67"/>
      <c r="F819" s="67" t="str">
        <f>IFERROR(HLOOKUP('Transom (V105,V210,V420)'!D$6,'phius_monthly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1183</v>
      </c>
      <c r="B820" s="66" t="s">
        <v>1125</v>
      </c>
      <c r="C820" s="66" t="s">
        <v>366</v>
      </c>
      <c r="D820" s="67"/>
      <c r="E820" s="67"/>
      <c r="F820" s="67" t="str">
        <f>IFERROR(HLOOKUP('Transom (V105,V210,V420)'!D$6,'phius_monthly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1183</v>
      </c>
      <c r="B821" s="66" t="s">
        <v>1125</v>
      </c>
      <c r="C821" s="66" t="s">
        <v>423</v>
      </c>
      <c r="D821" s="67"/>
      <c r="E821" s="67"/>
      <c r="F821" s="67" t="str">
        <f>IFERROR(HLOOKUP('Transom (V105,V210,V420)'!D$6,'phius_monthly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1183</v>
      </c>
      <c r="B822" s="66" t="s">
        <v>1125</v>
      </c>
      <c r="C822" s="66" t="s">
        <v>492</v>
      </c>
      <c r="D822" s="67"/>
      <c r="E822" s="67"/>
      <c r="F822" s="67" t="str">
        <f>IFERROR(HLOOKUP('Transom (V105,V210,V420)'!D$6,'phius_monthly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1183</v>
      </c>
      <c r="B823" s="66" t="s">
        <v>1125</v>
      </c>
      <c r="C823" s="66" t="s">
        <v>542</v>
      </c>
      <c r="D823" s="67"/>
      <c r="E823" s="67"/>
      <c r="F823" s="67" t="str">
        <f>IFERROR(HLOOKUP('Transom (V105,V210,V420)'!D$6,'phius_monthly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1183</v>
      </c>
      <c r="B824" s="66" t="s">
        <v>1125</v>
      </c>
      <c r="C824" s="66" t="s">
        <v>640</v>
      </c>
      <c r="D824" s="67"/>
      <c r="E824" s="67"/>
      <c r="F824" s="67" t="str">
        <f>IFERROR(HLOOKUP('Transom (V105,V210,V420)'!D$6,'phius_monthly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1183</v>
      </c>
      <c r="B825" s="66" t="s">
        <v>1125</v>
      </c>
      <c r="C825" s="66" t="s">
        <v>789</v>
      </c>
      <c r="D825" s="67"/>
      <c r="E825" s="67"/>
      <c r="F825" s="67" t="str">
        <f>IFERROR(HLOOKUP('Transom (V105,V210,V420)'!D$6,'phius_monthly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1183</v>
      </c>
      <c r="B826" s="66" t="s">
        <v>1125</v>
      </c>
      <c r="C826" s="66" t="s">
        <v>790</v>
      </c>
      <c r="D826" s="67"/>
      <c r="E826" s="67"/>
      <c r="F826" s="67" t="str">
        <f>IFERROR(HLOOKUP('Transom (V105,V210,V420)'!D$6,'phius_monthly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1183</v>
      </c>
      <c r="B827" s="66" t="s">
        <v>1125</v>
      </c>
      <c r="C827" s="66" t="s">
        <v>798</v>
      </c>
      <c r="D827" s="67"/>
      <c r="E827" s="67"/>
      <c r="F827" s="67" t="str">
        <f>IFERROR(HLOOKUP('Transom (V105,V210,V420)'!D$6,'phius_monthly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1183</v>
      </c>
      <c r="B828" s="66" t="s">
        <v>1125</v>
      </c>
      <c r="C828" s="66" t="s">
        <v>799</v>
      </c>
      <c r="D828" s="67"/>
      <c r="E828" s="67"/>
      <c r="F828" s="67" t="str">
        <f>IFERROR(HLOOKUP('Transom (V105,V210,V420)'!D$6,'phius_monthly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1183</v>
      </c>
      <c r="B829" s="66" t="s">
        <v>1125</v>
      </c>
      <c r="C829" s="66" t="s">
        <v>834</v>
      </c>
      <c r="D829" s="67"/>
      <c r="E829" s="67"/>
      <c r="F829" s="67" t="str">
        <f>IFERROR(HLOOKUP('Transom (V105,V210,V420)'!D$6,'phius_monthly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1183</v>
      </c>
      <c r="B830" s="66" t="s">
        <v>1125</v>
      </c>
      <c r="C830" s="66" t="s">
        <v>963</v>
      </c>
      <c r="D830" s="67"/>
      <c r="E830" s="67"/>
      <c r="F830" s="67" t="str">
        <f>IFERROR(HLOOKUP('Transom (V105,V210,V420)'!D$6,'phius_monthly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1183</v>
      </c>
      <c r="B831" s="66" t="s">
        <v>1125</v>
      </c>
      <c r="C831" s="66" t="s">
        <v>1051</v>
      </c>
      <c r="D831" s="67"/>
      <c r="E831" s="67"/>
      <c r="F831" s="67" t="str">
        <f>IFERROR(HLOOKUP('Transom (V105,V210,V420)'!D$6,'phius_monthly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1183</v>
      </c>
      <c r="B832" s="66" t="s">
        <v>1125</v>
      </c>
      <c r="C832" s="66" t="s">
        <v>1078</v>
      </c>
      <c r="D832" s="67"/>
      <c r="E832" s="67"/>
      <c r="F832" s="67" t="str">
        <f>IFERROR(HLOOKUP('Transom (V105,V210,V420)'!D$6,'phius_monthly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1183</v>
      </c>
      <c r="B833" s="66" t="s">
        <v>1125</v>
      </c>
      <c r="C833" s="66" t="s">
        <v>1080</v>
      </c>
      <c r="D833" s="67"/>
      <c r="E833" s="67"/>
      <c r="F833" s="67" t="str">
        <f>IFERROR(HLOOKUP('Transom (V105,V210,V420)'!D$6,'phius_monthly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1183</v>
      </c>
      <c r="B834" s="66" t="s">
        <v>1125</v>
      </c>
      <c r="C834" s="66" t="s">
        <v>1083</v>
      </c>
      <c r="D834" s="67"/>
      <c r="E834" s="67"/>
      <c r="F834" s="67" t="str">
        <f>IFERROR(HLOOKUP('Transom (V105,V210,V420)'!D$6,'phius_monthly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1185</v>
      </c>
      <c r="B835" s="66" t="s">
        <v>1159</v>
      </c>
      <c r="C835" s="66" t="s">
        <v>185</v>
      </c>
      <c r="D835" s="67"/>
      <c r="E835" s="67"/>
      <c r="F835" s="67" t="str">
        <f>IFERROR(HLOOKUP('Transom (V105,V210,V420)'!D$6,'phius_monthly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1185</v>
      </c>
      <c r="B836" s="66" t="s">
        <v>1170</v>
      </c>
      <c r="C836" s="66" t="s">
        <v>494</v>
      </c>
      <c r="D836" s="67"/>
      <c r="E836" s="67"/>
      <c r="F836" s="67" t="str">
        <f>IFERROR(HLOOKUP('Transom (V105,V210,V420)'!D$6,'phius_monthly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1185</v>
      </c>
      <c r="B837" s="66" t="s">
        <v>1170</v>
      </c>
      <c r="C837" s="66" t="s">
        <v>527</v>
      </c>
      <c r="D837" s="67"/>
      <c r="E837" s="67"/>
      <c r="F837" s="67" t="str">
        <f>IFERROR(HLOOKUP('Transom (V105,V210,V420)'!D$6,'phius_monthly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1185</v>
      </c>
      <c r="B838" s="66" t="s">
        <v>1170</v>
      </c>
      <c r="C838" s="66" t="s">
        <v>531</v>
      </c>
      <c r="D838" s="67"/>
      <c r="E838" s="67"/>
      <c r="F838" s="67" t="str">
        <f>IFERROR(HLOOKUP('Transom (V105,V210,V420)'!D$6,'phius_monthly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1185</v>
      </c>
      <c r="B839" s="66" t="s">
        <v>1170</v>
      </c>
      <c r="C839" s="66" t="s">
        <v>552</v>
      </c>
      <c r="D839" s="67"/>
      <c r="E839" s="67"/>
      <c r="F839" s="67" t="str">
        <f>IFERROR(HLOOKUP('Transom (V105,V210,V420)'!D$6,'phius_monthly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1185</v>
      </c>
      <c r="B840" s="66" t="s">
        <v>1170</v>
      </c>
      <c r="C840" s="66" t="s">
        <v>560</v>
      </c>
      <c r="D840" s="67"/>
      <c r="E840" s="67"/>
      <c r="F840" s="67" t="str">
        <f>IFERROR(HLOOKUP('Transom (V105,V210,V420)'!D$6,'phius_monthly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1185</v>
      </c>
      <c r="B841" s="66" t="s">
        <v>1170</v>
      </c>
      <c r="C841" s="66" t="s">
        <v>617</v>
      </c>
      <c r="D841" s="67"/>
      <c r="E841" s="67"/>
      <c r="F841" s="67" t="str">
        <f>IFERROR(HLOOKUP('Transom (V105,V210,V420)'!D$6,'phius_monthly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1185</v>
      </c>
      <c r="B842" s="66" t="s">
        <v>1170</v>
      </c>
      <c r="C842" s="66" t="s">
        <v>665</v>
      </c>
      <c r="D842" s="67"/>
      <c r="E842" s="67"/>
      <c r="F842" s="67" t="str">
        <f>IFERROR(HLOOKUP('Transom (V105,V210,V420)'!D$6,'phius_monthly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1185</v>
      </c>
      <c r="B843" s="66" t="s">
        <v>1170</v>
      </c>
      <c r="C843" s="66" t="s">
        <v>666</v>
      </c>
      <c r="D843" s="67"/>
      <c r="E843" s="67"/>
      <c r="F843" s="67" t="str">
        <f>IFERROR(HLOOKUP('Transom (V105,V210,V420)'!D$6,'phius_monthly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1185</v>
      </c>
      <c r="B844" s="66" t="s">
        <v>1170</v>
      </c>
      <c r="C844" s="66" t="s">
        <v>673</v>
      </c>
      <c r="D844" s="67"/>
      <c r="E844" s="67"/>
      <c r="F844" s="67" t="str">
        <f>IFERROR(HLOOKUP('Transom (V105,V210,V420)'!D$6,'phius_monthly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1185</v>
      </c>
      <c r="B845" s="66" t="s">
        <v>1170</v>
      </c>
      <c r="C845" s="66" t="s">
        <v>674</v>
      </c>
      <c r="D845" s="67"/>
      <c r="E845" s="67"/>
      <c r="F845" s="67" t="str">
        <f>IFERROR(HLOOKUP('Transom (V105,V210,V420)'!D$6,'phius_monthly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1185</v>
      </c>
      <c r="B846" s="66" t="s">
        <v>1170</v>
      </c>
      <c r="C846" s="66" t="s">
        <v>720</v>
      </c>
      <c r="D846" s="67"/>
      <c r="E846" s="67"/>
      <c r="F846" s="67" t="str">
        <f>IFERROR(HLOOKUP('Transom (V105,V210,V420)'!D$6,'phius_monthly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1185</v>
      </c>
      <c r="B847" s="66" t="s">
        <v>1170</v>
      </c>
      <c r="C847" s="66" t="s">
        <v>804</v>
      </c>
      <c r="D847" s="67"/>
      <c r="E847" s="67"/>
      <c r="F847" s="67" t="str">
        <f>IFERROR(HLOOKUP('Transom (V105,V210,V420)'!D$6,'phius_monthly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1185</v>
      </c>
      <c r="B848" s="66" t="s">
        <v>1170</v>
      </c>
      <c r="C848" s="66" t="s">
        <v>827</v>
      </c>
      <c r="D848" s="67"/>
      <c r="E848" s="67"/>
      <c r="F848" s="67" t="str">
        <f>IFERROR(HLOOKUP('Transom (V105,V210,V420)'!D$6,'phius_monthly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1185</v>
      </c>
      <c r="B849" s="66" t="s">
        <v>1170</v>
      </c>
      <c r="C849" s="66" t="s">
        <v>917</v>
      </c>
      <c r="D849" s="67"/>
      <c r="E849" s="67"/>
      <c r="F849" s="67" t="str">
        <f>IFERROR(HLOOKUP('Transom (V105,V210,V420)'!D$6,'phius_monthly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1185</v>
      </c>
      <c r="B850" s="66" t="s">
        <v>1170</v>
      </c>
      <c r="C850" s="66" t="s">
        <v>950</v>
      </c>
      <c r="D850" s="67"/>
      <c r="E850" s="67"/>
      <c r="F850" s="67" t="str">
        <f>IFERROR(HLOOKUP('Transom (V105,V210,V420)'!D$6,'phius_monthly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1185</v>
      </c>
      <c r="B851" s="66" t="s">
        <v>1170</v>
      </c>
      <c r="C851" s="66" t="s">
        <v>965</v>
      </c>
      <c r="D851" s="67"/>
      <c r="E851" s="67"/>
      <c r="F851" s="67" t="str">
        <f>IFERROR(HLOOKUP('Transom (V105,V210,V420)'!D$6,'phius_monthly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1185</v>
      </c>
      <c r="B852" s="66" t="s">
        <v>1170</v>
      </c>
      <c r="C852" s="66" t="s">
        <v>966</v>
      </c>
      <c r="D852" s="67"/>
      <c r="E852" s="67"/>
      <c r="F852" s="67" t="str">
        <f>IFERROR(HLOOKUP('Transom (V105,V210,V420)'!D$6,'phius_monthly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1185</v>
      </c>
      <c r="B853" s="66" t="s">
        <v>1170</v>
      </c>
      <c r="C853" s="66" t="s">
        <v>1007</v>
      </c>
      <c r="D853" s="67"/>
      <c r="E853" s="67"/>
      <c r="F853" s="67" t="str">
        <f>IFERROR(HLOOKUP('Transom (V105,V210,V420)'!D$6,'phius_monthly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1185</v>
      </c>
      <c r="B854" s="66" t="s">
        <v>1170</v>
      </c>
      <c r="C854" s="66" t="s">
        <v>1033</v>
      </c>
      <c r="D854" s="67"/>
      <c r="E854" s="67"/>
      <c r="F854" s="67" t="str">
        <f>IFERROR(HLOOKUP('Transom (V105,V210,V420)'!D$6,'phius_monthly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1183</v>
      </c>
      <c r="B855" s="66" t="s">
        <v>1148</v>
      </c>
      <c r="C855" s="66" t="s">
        <v>121</v>
      </c>
      <c r="D855" s="67"/>
      <c r="E855" s="67"/>
      <c r="F855" s="67" t="str">
        <f>IFERROR(HLOOKUP('Transom (V105,V210,V420)'!D$6,'phius_monthly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1183</v>
      </c>
      <c r="B856" s="66" t="s">
        <v>1148</v>
      </c>
      <c r="C856" s="66" t="s">
        <v>779</v>
      </c>
      <c r="D856" s="67"/>
      <c r="E856" s="67"/>
      <c r="F856" s="67" t="str">
        <f>IFERROR(HLOOKUP('Transom (V105,V210,V420)'!D$6,'phius_monthly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1183</v>
      </c>
      <c r="B857" s="66" t="s">
        <v>1148</v>
      </c>
      <c r="C857" s="66" t="s">
        <v>820</v>
      </c>
      <c r="D857" s="67"/>
      <c r="E857" s="67"/>
      <c r="F857" s="67" t="str">
        <f>IFERROR(HLOOKUP('Transom (V105,V210,V420)'!D$6,'phius_monthly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1191</v>
      </c>
      <c r="B858" s="66" t="s">
        <v>1172</v>
      </c>
      <c r="C858" s="66" t="s">
        <v>852</v>
      </c>
      <c r="D858" s="67"/>
      <c r="E858" s="67"/>
      <c r="F858" s="67" t="str">
        <f>IFERROR(HLOOKUP('Transom (V105,V210,V420)'!D$6,'phius_monthly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1183</v>
      </c>
      <c r="B859" s="66" t="s">
        <v>1129</v>
      </c>
      <c r="C859" s="66" t="s">
        <v>54</v>
      </c>
      <c r="D859" s="67"/>
      <c r="E859" s="67"/>
      <c r="F859" s="67" t="str">
        <f>IFERROR(HLOOKUP('Transom (V105,V210,V420)'!D$6,'phius_monthly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1183</v>
      </c>
      <c r="B860" s="66" t="s">
        <v>1129</v>
      </c>
      <c r="C860" s="66" t="s">
        <v>97</v>
      </c>
      <c r="D860" s="67"/>
      <c r="E860" s="67"/>
      <c r="F860" s="67" t="str">
        <f>IFERROR(HLOOKUP('Transom (V105,V210,V420)'!D$6,'phius_monthly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1183</v>
      </c>
      <c r="B861" s="66" t="s">
        <v>1129</v>
      </c>
      <c r="C861" s="66" t="s">
        <v>181</v>
      </c>
      <c r="D861" s="67"/>
      <c r="E861" s="67"/>
      <c r="F861" s="67" t="str">
        <f>IFERROR(HLOOKUP('Transom (V105,V210,V420)'!D$6,'phius_monthly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1183</v>
      </c>
      <c r="B862" s="66" t="s">
        <v>1129</v>
      </c>
      <c r="C862" s="66" t="s">
        <v>213</v>
      </c>
      <c r="D862" s="67"/>
      <c r="E862" s="67"/>
      <c r="F862" s="67" t="str">
        <f>IFERROR(HLOOKUP('Transom (V105,V210,V420)'!D$6,'phius_monthly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1183</v>
      </c>
      <c r="B863" s="66" t="s">
        <v>1129</v>
      </c>
      <c r="C863" s="66" t="s">
        <v>339</v>
      </c>
      <c r="D863" s="67"/>
      <c r="E863" s="67"/>
      <c r="F863" s="67" t="str">
        <f>IFERROR(HLOOKUP('Transom (V105,V210,V420)'!D$6,'phius_monthly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1183</v>
      </c>
      <c r="B864" s="66" t="s">
        <v>1129</v>
      </c>
      <c r="C864" s="66" t="s">
        <v>404</v>
      </c>
      <c r="D864" s="67"/>
      <c r="E864" s="67"/>
      <c r="F864" s="67" t="str">
        <f>IFERROR(HLOOKUP('Transom (V105,V210,V420)'!D$6,'phius_monthly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1183</v>
      </c>
      <c r="B865" s="66" t="s">
        <v>1129</v>
      </c>
      <c r="C865" s="66" t="s">
        <v>409</v>
      </c>
      <c r="D865" s="67"/>
      <c r="E865" s="67"/>
      <c r="F865" s="67" t="str">
        <f>IFERROR(HLOOKUP('Transom (V105,V210,V420)'!D$6,'phius_monthly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1183</v>
      </c>
      <c r="B866" s="66" t="s">
        <v>1129</v>
      </c>
      <c r="C866" s="66" t="s">
        <v>691</v>
      </c>
      <c r="D866" s="67"/>
      <c r="E866" s="67"/>
      <c r="F866" s="67" t="str">
        <f>IFERROR(HLOOKUP('Transom (V105,V210,V420)'!D$6,'phius_monthly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1183</v>
      </c>
      <c r="B867" s="66" t="s">
        <v>1129</v>
      </c>
      <c r="C867" s="66" t="s">
        <v>976</v>
      </c>
      <c r="D867" s="67"/>
      <c r="E867" s="67"/>
      <c r="F867" s="67" t="str">
        <f>IFERROR(HLOOKUP('Transom (V105,V210,V420)'!D$6,'phius_monthly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1183</v>
      </c>
      <c r="B868" s="66" t="s">
        <v>1112</v>
      </c>
      <c r="C868" s="66" t="s">
        <v>21</v>
      </c>
      <c r="D868" s="67"/>
      <c r="E868" s="67"/>
      <c r="F868" s="67" t="str">
        <f>IFERROR(HLOOKUP('Transom (V105,V210,V420)'!D$6,'phius_monthly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1183</v>
      </c>
      <c r="B869" s="66" t="s">
        <v>1112</v>
      </c>
      <c r="C869" s="66" t="s">
        <v>136</v>
      </c>
      <c r="D869" s="67"/>
      <c r="E869" s="67"/>
      <c r="F869" s="67" t="str">
        <f>IFERROR(HLOOKUP('Transom (V105,V210,V420)'!D$6,'phius_monthly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1183</v>
      </c>
      <c r="B870" s="66" t="s">
        <v>1112</v>
      </c>
      <c r="C870" s="66" t="s">
        <v>177</v>
      </c>
      <c r="D870" s="67"/>
      <c r="E870" s="67"/>
      <c r="F870" s="67" t="str">
        <f>IFERROR(HLOOKUP('Transom (V105,V210,V420)'!D$6,'phius_monthly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1183</v>
      </c>
      <c r="B871" s="66" t="s">
        <v>1112</v>
      </c>
      <c r="C871" s="66" t="s">
        <v>300</v>
      </c>
      <c r="D871" s="67"/>
      <c r="E871" s="67"/>
      <c r="F871" s="67" t="str">
        <f>IFERROR(HLOOKUP('Transom (V105,V210,V420)'!D$6,'phius_monthly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1183</v>
      </c>
      <c r="B872" s="66" t="s">
        <v>1112</v>
      </c>
      <c r="C872" s="66" t="s">
        <v>463</v>
      </c>
      <c r="D872" s="67"/>
      <c r="E872" s="67"/>
      <c r="F872" s="67" t="str">
        <f>IFERROR(HLOOKUP('Transom (V105,V210,V420)'!D$6,'phius_monthly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1183</v>
      </c>
      <c r="B873" s="66" t="s">
        <v>1112</v>
      </c>
      <c r="C873" s="66" t="s">
        <v>654</v>
      </c>
      <c r="D873" s="67"/>
      <c r="E873" s="67"/>
      <c r="F873" s="67" t="str">
        <f>IFERROR(HLOOKUP('Transom (V105,V210,V420)'!D$6,'phius_monthly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1183</v>
      </c>
      <c r="B874" s="66" t="s">
        <v>1112</v>
      </c>
      <c r="C874" s="66" t="s">
        <v>658</v>
      </c>
      <c r="D874" s="67"/>
      <c r="E874" s="67"/>
      <c r="F874" s="67" t="str">
        <f>IFERROR(HLOOKUP('Transom (V105,V210,V420)'!D$6,'phius_monthly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1183</v>
      </c>
      <c r="B875" s="66" t="s">
        <v>1112</v>
      </c>
      <c r="C875" s="66" t="s">
        <v>793</v>
      </c>
      <c r="D875" s="67"/>
      <c r="E875" s="67"/>
      <c r="F875" s="67" t="str">
        <f>IFERROR(HLOOKUP('Transom (V105,V210,V420)'!D$6,'phius_monthly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1183</v>
      </c>
      <c r="B876" s="66" t="s">
        <v>1112</v>
      </c>
      <c r="C876" s="66" t="s">
        <v>832</v>
      </c>
      <c r="D876" s="67"/>
      <c r="E876" s="67"/>
      <c r="F876" s="67" t="str">
        <f>IFERROR(HLOOKUP('Transom (V105,V210,V420)'!D$6,'phius_monthly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1183</v>
      </c>
      <c r="B877" s="66" t="s">
        <v>1112</v>
      </c>
      <c r="C877" s="66" t="s">
        <v>929</v>
      </c>
      <c r="D877" s="67"/>
      <c r="E877" s="67"/>
      <c r="F877" s="67" t="str">
        <f>IFERROR(HLOOKUP('Transom (V105,V210,V420)'!D$6,'phius_monthly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1183</v>
      </c>
      <c r="B878" s="66" t="s">
        <v>1112</v>
      </c>
      <c r="C878" s="66" t="s">
        <v>1057</v>
      </c>
      <c r="D878" s="67"/>
      <c r="E878" s="67"/>
      <c r="F878" s="67" t="str">
        <f>IFERROR(HLOOKUP('Transom (V105,V210,V420)'!D$6,'phius_monthly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1185</v>
      </c>
      <c r="B879" s="66" t="s">
        <v>1171</v>
      </c>
      <c r="C879" s="66" t="s">
        <v>677</v>
      </c>
      <c r="D879" s="67"/>
      <c r="E879" s="67"/>
      <c r="F879" s="67" t="str">
        <f>IFERROR(HLOOKUP('Transom (V105,V210,V420)'!D$6,'phius_monthly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1185</v>
      </c>
      <c r="B880" s="66" t="s">
        <v>1171</v>
      </c>
      <c r="C880" s="66" t="s">
        <v>818</v>
      </c>
      <c r="D880" s="67"/>
      <c r="E880" s="67"/>
      <c r="F880" s="67" t="str">
        <f>IFERROR(HLOOKUP('Transom (V105,V210,V420)'!D$6,'phius_monthly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1185</v>
      </c>
      <c r="B881" s="66" t="s">
        <v>1171</v>
      </c>
      <c r="C881" s="66" t="s">
        <v>842</v>
      </c>
      <c r="D881" s="67"/>
      <c r="E881" s="67"/>
      <c r="F881" s="67" t="str">
        <f>IFERROR(HLOOKUP('Transom (V105,V210,V420)'!D$6,'phius_monthly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1185</v>
      </c>
      <c r="B882" s="66" t="s">
        <v>1171</v>
      </c>
      <c r="C882" s="66" t="s">
        <v>900</v>
      </c>
      <c r="D882" s="67"/>
      <c r="E882" s="67"/>
      <c r="F882" s="67" t="str">
        <f>IFERROR(HLOOKUP('Transom (V105,V210,V420)'!D$6,'phius_monthly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1183</v>
      </c>
      <c r="B883" s="66" t="s">
        <v>1152</v>
      </c>
      <c r="C883" s="66" t="s">
        <v>134</v>
      </c>
      <c r="D883" s="67"/>
      <c r="E883" s="67"/>
      <c r="F883" s="67" t="str">
        <f>IFERROR(HLOOKUP('Transom (V105,V210,V420)'!D$6,'phius_monthly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1183</v>
      </c>
      <c r="B884" s="66" t="s">
        <v>1152</v>
      </c>
      <c r="C884" s="66" t="s">
        <v>186</v>
      </c>
      <c r="D884" s="67"/>
      <c r="E884" s="67"/>
      <c r="F884" s="67" t="str">
        <f>IFERROR(HLOOKUP('Transom (V105,V210,V420)'!D$6,'phius_monthly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1183</v>
      </c>
      <c r="B885" s="66" t="s">
        <v>1152</v>
      </c>
      <c r="C885" s="66" t="s">
        <v>239</v>
      </c>
      <c r="D885" s="67"/>
      <c r="E885" s="67"/>
      <c r="F885" s="67" t="str">
        <f>IFERROR(HLOOKUP('Transom (V105,V210,V420)'!D$6,'phius_monthly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1183</v>
      </c>
      <c r="B886" s="66" t="s">
        <v>1152</v>
      </c>
      <c r="C886" s="66" t="s">
        <v>288</v>
      </c>
      <c r="D886" s="67"/>
      <c r="E886" s="67"/>
      <c r="F886" s="67" t="str">
        <f>IFERROR(HLOOKUP('Transom (V105,V210,V420)'!D$6,'phius_monthly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1183</v>
      </c>
      <c r="B887" s="66" t="s">
        <v>1152</v>
      </c>
      <c r="C887" s="66" t="s">
        <v>482</v>
      </c>
      <c r="D887" s="67"/>
      <c r="E887" s="67"/>
      <c r="F887" s="67" t="str">
        <f>IFERROR(HLOOKUP('Transom (V105,V210,V420)'!D$6,'phius_monthly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1183</v>
      </c>
      <c r="B888" s="66" t="s">
        <v>1152</v>
      </c>
      <c r="C888" s="66" t="s">
        <v>523</v>
      </c>
      <c r="D888" s="67"/>
      <c r="E888" s="67"/>
      <c r="F888" s="67" t="str">
        <f>IFERROR(HLOOKUP('Transom (V105,V210,V420)'!D$6,'phius_monthly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1183</v>
      </c>
      <c r="B889" s="66" t="s">
        <v>1152</v>
      </c>
      <c r="C889" s="66" t="s">
        <v>630</v>
      </c>
      <c r="D889" s="67"/>
      <c r="E889" s="67"/>
      <c r="F889" s="67" t="str">
        <f>IFERROR(HLOOKUP('Transom (V105,V210,V420)'!D$6,'phius_monthly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1183</v>
      </c>
      <c r="B890" s="66" t="s">
        <v>1152</v>
      </c>
      <c r="C890" s="66" t="s">
        <v>697</v>
      </c>
      <c r="D890" s="67"/>
      <c r="E890" s="67"/>
      <c r="F890" s="67" t="str">
        <f>IFERROR(HLOOKUP('Transom (V105,V210,V420)'!D$6,'phius_monthly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1183</v>
      </c>
      <c r="B891" s="66" t="s">
        <v>1113</v>
      </c>
      <c r="C891" s="66" t="s">
        <v>22</v>
      </c>
      <c r="D891" s="67"/>
      <c r="E891" s="67"/>
      <c r="F891" s="67" t="str">
        <f>IFERROR(HLOOKUP('Transom (V105,V210,V420)'!D$6,'phius_monthly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1183</v>
      </c>
      <c r="B892" s="66" t="s">
        <v>1113</v>
      </c>
      <c r="C892" s="66" t="s">
        <v>23</v>
      </c>
      <c r="D892" s="67"/>
      <c r="E892" s="67"/>
      <c r="F892" s="67" t="str">
        <f>IFERROR(HLOOKUP('Transom (V105,V210,V420)'!D$6,'phius_monthly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1183</v>
      </c>
      <c r="B893" s="66" t="s">
        <v>1113</v>
      </c>
      <c r="C893" s="66" t="s">
        <v>40</v>
      </c>
      <c r="D893" s="67"/>
      <c r="E893" s="67"/>
      <c r="F893" s="67" t="str">
        <f>IFERROR(HLOOKUP('Transom (V105,V210,V420)'!D$6,'phius_monthly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1183</v>
      </c>
      <c r="B894" s="66" t="s">
        <v>1113</v>
      </c>
      <c r="C894" s="66" t="s">
        <v>48</v>
      </c>
      <c r="D894" s="67"/>
      <c r="E894" s="67"/>
      <c r="F894" s="67" t="str">
        <f>IFERROR(HLOOKUP('Transom (V105,V210,V420)'!D$6,'phius_monthly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1183</v>
      </c>
      <c r="B895" s="66" t="s">
        <v>1113</v>
      </c>
      <c r="C895" s="66" t="s">
        <v>77</v>
      </c>
      <c r="D895" s="67"/>
      <c r="E895" s="67"/>
      <c r="F895" s="67" t="str">
        <f>IFERROR(HLOOKUP('Transom (V105,V210,V420)'!D$6,'phius_monthly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1183</v>
      </c>
      <c r="B896" s="66" t="s">
        <v>1113</v>
      </c>
      <c r="C896" s="66" t="s">
        <v>138</v>
      </c>
      <c r="D896" s="67"/>
      <c r="E896" s="67"/>
      <c r="F896" s="67" t="str">
        <f>IFERROR(HLOOKUP('Transom (V105,V210,V420)'!D$6,'phius_monthly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1183</v>
      </c>
      <c r="B897" s="66" t="s">
        <v>1113</v>
      </c>
      <c r="C897" s="66" t="s">
        <v>161</v>
      </c>
      <c r="D897" s="67"/>
      <c r="E897" s="67"/>
      <c r="F897" s="67" t="str">
        <f>IFERROR(HLOOKUP('Transom (V105,V210,V420)'!D$6,'phius_monthly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1183</v>
      </c>
      <c r="B898" s="66" t="s">
        <v>1113</v>
      </c>
      <c r="C898" s="66" t="s">
        <v>193</v>
      </c>
      <c r="D898" s="67"/>
      <c r="E898" s="67"/>
      <c r="F898" s="67" t="str">
        <f>IFERROR(HLOOKUP('Transom (V105,V210,V420)'!D$6,'phius_monthly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1183</v>
      </c>
      <c r="B899" s="66" t="s">
        <v>1113</v>
      </c>
      <c r="C899" s="66" t="s">
        <v>211</v>
      </c>
      <c r="D899" s="67"/>
      <c r="E899" s="67"/>
      <c r="F899" s="67" t="str">
        <f>IFERROR(HLOOKUP('Transom (V105,V210,V420)'!D$6,'phius_monthly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1183</v>
      </c>
      <c r="B900" s="66" t="s">
        <v>1113</v>
      </c>
      <c r="C900" s="66" t="s">
        <v>225</v>
      </c>
      <c r="D900" s="67"/>
      <c r="E900" s="67"/>
      <c r="F900" s="67" t="str">
        <f>IFERROR(HLOOKUP('Transom (V105,V210,V420)'!D$6,'phius_monthly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1183</v>
      </c>
      <c r="B901" s="66" t="s">
        <v>1113</v>
      </c>
      <c r="C901" s="66" t="s">
        <v>226</v>
      </c>
      <c r="D901" s="67"/>
      <c r="E901" s="67"/>
      <c r="F901" s="67" t="str">
        <f>IFERROR(HLOOKUP('Transom (V105,V210,V420)'!D$6,'phius_monthly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1183</v>
      </c>
      <c r="B902" s="66" t="s">
        <v>1113</v>
      </c>
      <c r="C902" s="66" t="s">
        <v>229</v>
      </c>
      <c r="D902" s="67"/>
      <c r="E902" s="67"/>
      <c r="F902" s="67" t="str">
        <f>IFERROR(HLOOKUP('Transom (V105,V210,V420)'!D$6,'phius_monthly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1183</v>
      </c>
      <c r="B903" s="66" t="s">
        <v>1113</v>
      </c>
      <c r="C903" s="66" t="s">
        <v>231</v>
      </c>
      <c r="D903" s="67"/>
      <c r="E903" s="67"/>
      <c r="F903" s="67" t="str">
        <f>IFERROR(HLOOKUP('Transom (V105,V210,V420)'!D$6,'phius_monthly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1183</v>
      </c>
      <c r="B904" s="66" t="s">
        <v>1113</v>
      </c>
      <c r="C904" s="66" t="s">
        <v>242</v>
      </c>
      <c r="D904" s="67"/>
      <c r="E904" s="67"/>
      <c r="F904" s="67" t="str">
        <f>IFERROR(HLOOKUP('Transom (V105,V210,V420)'!D$6,'phius_monthly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1183</v>
      </c>
      <c r="B905" s="66" t="s">
        <v>1113</v>
      </c>
      <c r="C905" s="66" t="s">
        <v>243</v>
      </c>
      <c r="D905" s="67"/>
      <c r="E905" s="67"/>
      <c r="F905" s="67" t="str">
        <f>IFERROR(HLOOKUP('Transom (V105,V210,V420)'!D$6,'phius_monthly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1183</v>
      </c>
      <c r="B906" s="66" t="s">
        <v>1113</v>
      </c>
      <c r="C906" s="66" t="s">
        <v>245</v>
      </c>
      <c r="D906" s="67"/>
      <c r="E906" s="67"/>
      <c r="F906" s="67" t="str">
        <f>IFERROR(HLOOKUP('Transom (V105,V210,V420)'!D$6,'phius_monthly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1183</v>
      </c>
      <c r="B907" s="66" t="s">
        <v>1113</v>
      </c>
      <c r="C907" s="66" t="s">
        <v>246</v>
      </c>
      <c r="D907" s="67"/>
      <c r="E907" s="67"/>
      <c r="F907" s="67" t="str">
        <f>IFERROR(HLOOKUP('Transom (V105,V210,V420)'!D$6,'phius_monthly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1183</v>
      </c>
      <c r="B908" s="66" t="s">
        <v>1113</v>
      </c>
      <c r="C908" s="66" t="s">
        <v>259</v>
      </c>
      <c r="D908" s="67"/>
      <c r="E908" s="67"/>
      <c r="F908" s="67" t="str">
        <f>IFERROR(HLOOKUP('Transom (V105,V210,V420)'!D$6,'phius_monthly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1183</v>
      </c>
      <c r="B909" s="66" t="s">
        <v>1113</v>
      </c>
      <c r="C909" s="66" t="s">
        <v>260</v>
      </c>
      <c r="D909" s="67"/>
      <c r="E909" s="67"/>
      <c r="F909" s="67" t="str">
        <f>IFERROR(HLOOKUP('Transom (V105,V210,V420)'!D$6,'phius_monthly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1183</v>
      </c>
      <c r="B910" s="66" t="s">
        <v>1113</v>
      </c>
      <c r="C910" s="66" t="s">
        <v>281</v>
      </c>
      <c r="D910" s="67"/>
      <c r="E910" s="67"/>
      <c r="F910" s="67" t="str">
        <f>IFERROR(HLOOKUP('Transom (V105,V210,V420)'!D$6,'phius_monthly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1183</v>
      </c>
      <c r="B911" s="66" t="s">
        <v>1113</v>
      </c>
      <c r="C911" s="66" t="s">
        <v>296</v>
      </c>
      <c r="D911" s="67"/>
      <c r="E911" s="67"/>
      <c r="F911" s="67" t="str">
        <f>IFERROR(HLOOKUP('Transom (V105,V210,V420)'!D$6,'phius_monthly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1183</v>
      </c>
      <c r="B912" s="66" t="s">
        <v>1113</v>
      </c>
      <c r="C912" s="66" t="s">
        <v>347</v>
      </c>
      <c r="D912" s="67"/>
      <c r="E912" s="67"/>
      <c r="F912" s="67" t="str">
        <f>IFERROR(HLOOKUP('Transom (V105,V210,V420)'!D$6,'phius_monthly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1183</v>
      </c>
      <c r="B913" s="66" t="s">
        <v>1113</v>
      </c>
      <c r="C913" s="66" t="s">
        <v>361</v>
      </c>
      <c r="D913" s="67"/>
      <c r="E913" s="67"/>
      <c r="F913" s="67" t="str">
        <f>IFERROR(HLOOKUP('Transom (V105,V210,V420)'!D$6,'phius_monthly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1183</v>
      </c>
      <c r="B914" s="66" t="s">
        <v>1113</v>
      </c>
      <c r="C914" s="66" t="s">
        <v>362</v>
      </c>
      <c r="D914" s="67"/>
      <c r="E914" s="67"/>
      <c r="F914" s="67" t="str">
        <f>IFERROR(HLOOKUP('Transom (V105,V210,V420)'!D$6,'phius_monthly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1183</v>
      </c>
      <c r="B915" s="66" t="s">
        <v>1113</v>
      </c>
      <c r="C915" s="66" t="s">
        <v>363</v>
      </c>
      <c r="D915" s="67"/>
      <c r="E915" s="67"/>
      <c r="F915" s="67" t="str">
        <f>IFERROR(HLOOKUP('Transom (V105,V210,V420)'!D$6,'phius_monthly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1183</v>
      </c>
      <c r="B916" s="66" t="s">
        <v>1113</v>
      </c>
      <c r="C916" s="66" t="s">
        <v>377</v>
      </c>
      <c r="D916" s="67"/>
      <c r="E916" s="67"/>
      <c r="F916" s="67" t="str">
        <f>IFERROR(HLOOKUP('Transom (V105,V210,V420)'!D$6,'phius_monthly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1183</v>
      </c>
      <c r="B917" s="66" t="s">
        <v>1113</v>
      </c>
      <c r="C917" s="66" t="s">
        <v>380</v>
      </c>
      <c r="D917" s="67"/>
      <c r="E917" s="67"/>
      <c r="F917" s="67" t="str">
        <f>IFERROR(HLOOKUP('Transom (V105,V210,V420)'!D$6,'phius_monthly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1183</v>
      </c>
      <c r="B918" s="66" t="s">
        <v>1113</v>
      </c>
      <c r="C918" s="66" t="s">
        <v>422</v>
      </c>
      <c r="D918" s="67"/>
      <c r="E918" s="67"/>
      <c r="F918" s="67" t="str">
        <f>IFERROR(HLOOKUP('Transom (V105,V210,V420)'!D$6,'phius_monthly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1183</v>
      </c>
      <c r="B919" s="66" t="s">
        <v>1113</v>
      </c>
      <c r="C919" s="66" t="s">
        <v>446</v>
      </c>
      <c r="D919" s="67"/>
      <c r="E919" s="67"/>
      <c r="F919" s="67" t="str">
        <f>IFERROR(HLOOKUP('Transom (V105,V210,V420)'!D$6,'phius_monthly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1183</v>
      </c>
      <c r="B920" s="66" t="s">
        <v>1113</v>
      </c>
      <c r="C920" s="66" t="s">
        <v>454</v>
      </c>
      <c r="D920" s="67"/>
      <c r="E920" s="67"/>
      <c r="F920" s="67" t="str">
        <f>IFERROR(HLOOKUP('Transom (V105,V210,V420)'!D$6,'phius_monthly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1183</v>
      </c>
      <c r="B921" s="66" t="s">
        <v>1113</v>
      </c>
      <c r="C921" s="66" t="s">
        <v>455</v>
      </c>
      <c r="D921" s="67"/>
      <c r="E921" s="67"/>
      <c r="F921" s="67" t="str">
        <f>IFERROR(HLOOKUP('Transom (V105,V210,V420)'!D$6,'phius_monthly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1183</v>
      </c>
      <c r="B922" s="66" t="s">
        <v>1113</v>
      </c>
      <c r="C922" s="66" t="s">
        <v>456</v>
      </c>
      <c r="D922" s="67"/>
      <c r="E922" s="67"/>
      <c r="F922" s="67" t="str">
        <f>IFERROR(HLOOKUP('Transom (V105,V210,V420)'!D$6,'phius_monthly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1183</v>
      </c>
      <c r="B923" s="66" t="s">
        <v>1113</v>
      </c>
      <c r="C923" s="66" t="s">
        <v>457</v>
      </c>
      <c r="D923" s="67"/>
      <c r="E923" s="67"/>
      <c r="F923" s="67" t="str">
        <f>IFERROR(HLOOKUP('Transom (V105,V210,V420)'!D$6,'phius_monthly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1183</v>
      </c>
      <c r="B924" s="66" t="s">
        <v>1113</v>
      </c>
      <c r="C924" s="66" t="s">
        <v>519</v>
      </c>
      <c r="D924" s="67"/>
      <c r="E924" s="67"/>
      <c r="F924" s="67" t="str">
        <f>IFERROR(HLOOKUP('Transom (V105,V210,V420)'!D$6,'phius_monthly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1183</v>
      </c>
      <c r="B925" s="66" t="s">
        <v>1113</v>
      </c>
      <c r="C925" s="66" t="s">
        <v>548</v>
      </c>
      <c r="D925" s="67"/>
      <c r="E925" s="67"/>
      <c r="F925" s="67" t="str">
        <f>IFERROR(HLOOKUP('Transom (V105,V210,V420)'!D$6,'phius_monthly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1183</v>
      </c>
      <c r="B926" s="66" t="s">
        <v>1113</v>
      </c>
      <c r="C926" s="66" t="s">
        <v>581</v>
      </c>
      <c r="D926" s="67"/>
      <c r="E926" s="67"/>
      <c r="F926" s="67" t="str">
        <f>IFERROR(HLOOKUP('Transom (V105,V210,V420)'!D$6,'phius_monthly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1183</v>
      </c>
      <c r="B927" s="66" t="s">
        <v>1113</v>
      </c>
      <c r="C927" s="66" t="s">
        <v>586</v>
      </c>
      <c r="D927" s="67"/>
      <c r="E927" s="67"/>
      <c r="F927" s="67" t="str">
        <f>IFERROR(HLOOKUP('Transom (V105,V210,V420)'!D$6,'phius_monthly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1183</v>
      </c>
      <c r="B928" s="66" t="s">
        <v>1113</v>
      </c>
      <c r="C928" s="66" t="s">
        <v>587</v>
      </c>
      <c r="D928" s="67"/>
      <c r="E928" s="67"/>
      <c r="F928" s="67" t="str">
        <f>IFERROR(HLOOKUP('Transom (V105,V210,V420)'!D$6,'phius_monthly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1183</v>
      </c>
      <c r="B929" s="66" t="s">
        <v>1113</v>
      </c>
      <c r="C929" s="66" t="s">
        <v>603</v>
      </c>
      <c r="D929" s="67"/>
      <c r="E929" s="67"/>
      <c r="F929" s="67" t="str">
        <f>IFERROR(HLOOKUP('Transom (V105,V210,V420)'!D$6,'phius_monthly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1183</v>
      </c>
      <c r="B930" s="66" t="s">
        <v>1113</v>
      </c>
      <c r="C930" s="66" t="s">
        <v>616</v>
      </c>
      <c r="D930" s="67"/>
      <c r="E930" s="67"/>
      <c r="F930" s="67" t="str">
        <f>IFERROR(HLOOKUP('Transom (V105,V210,V420)'!D$6,'phius_monthly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1183</v>
      </c>
      <c r="B931" s="66" t="s">
        <v>1113</v>
      </c>
      <c r="C931" s="66" t="s">
        <v>619</v>
      </c>
      <c r="D931" s="67"/>
      <c r="E931" s="67"/>
      <c r="F931" s="67" t="str">
        <f>IFERROR(HLOOKUP('Transom (V105,V210,V420)'!D$6,'phius_monthly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1183</v>
      </c>
      <c r="B932" s="66" t="s">
        <v>1113</v>
      </c>
      <c r="C932" s="66" t="s">
        <v>641</v>
      </c>
      <c r="D932" s="67"/>
      <c r="E932" s="67"/>
      <c r="F932" s="67" t="str">
        <f>IFERROR(HLOOKUP('Transom (V105,V210,V420)'!D$6,'phius_monthly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1183</v>
      </c>
      <c r="B933" s="66" t="s">
        <v>1113</v>
      </c>
      <c r="C933" s="66" t="s">
        <v>647</v>
      </c>
      <c r="D933" s="67"/>
      <c r="E933" s="67"/>
      <c r="F933" s="67" t="str">
        <f>IFERROR(HLOOKUP('Transom (V105,V210,V420)'!D$6,'phius_monthly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1183</v>
      </c>
      <c r="B934" s="66" t="s">
        <v>1113</v>
      </c>
      <c r="C934" s="66" t="s">
        <v>692</v>
      </c>
      <c r="D934" s="67"/>
      <c r="E934" s="67"/>
      <c r="F934" s="67" t="str">
        <f>IFERROR(HLOOKUP('Transom (V105,V210,V420)'!D$6,'phius_monthly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1183</v>
      </c>
      <c r="B935" s="66" t="s">
        <v>1113</v>
      </c>
      <c r="C935" s="66" t="s">
        <v>766</v>
      </c>
      <c r="D935" s="67"/>
      <c r="E935" s="67"/>
      <c r="F935" s="67" t="str">
        <f>IFERROR(HLOOKUP('Transom (V105,V210,V420)'!D$6,'phius_monthly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1183</v>
      </c>
      <c r="B936" s="66" t="s">
        <v>1113</v>
      </c>
      <c r="C936" s="66" t="s">
        <v>807</v>
      </c>
      <c r="D936" s="67"/>
      <c r="E936" s="67"/>
      <c r="F936" s="67" t="str">
        <f>IFERROR(HLOOKUP('Transom (V105,V210,V420)'!D$6,'phius_monthly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1183</v>
      </c>
      <c r="B937" s="66" t="s">
        <v>1113</v>
      </c>
      <c r="C937" s="66" t="s">
        <v>831</v>
      </c>
      <c r="D937" s="67"/>
      <c r="E937" s="67"/>
      <c r="F937" s="67" t="str">
        <f>IFERROR(HLOOKUP('Transom (V105,V210,V420)'!D$6,'phius_monthly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1183</v>
      </c>
      <c r="B938" s="66" t="s">
        <v>1113</v>
      </c>
      <c r="C938" s="66" t="s">
        <v>858</v>
      </c>
      <c r="D938" s="67"/>
      <c r="E938" s="67"/>
      <c r="F938" s="67" t="str">
        <f>IFERROR(HLOOKUP('Transom (V105,V210,V420)'!D$6,'phius_monthly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1183</v>
      </c>
      <c r="B939" s="66" t="s">
        <v>1113</v>
      </c>
      <c r="C939" s="66" t="s">
        <v>879</v>
      </c>
      <c r="D939" s="67"/>
      <c r="E939" s="67"/>
      <c r="F939" s="67" t="str">
        <f>IFERROR(HLOOKUP('Transom (V105,V210,V420)'!D$6,'phius_monthly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1183</v>
      </c>
      <c r="B940" s="66" t="s">
        <v>1113</v>
      </c>
      <c r="C940" s="66" t="s">
        <v>880</v>
      </c>
      <c r="D940" s="67"/>
      <c r="E940" s="67"/>
      <c r="F940" s="67" t="str">
        <f>IFERROR(HLOOKUP('Transom (V105,V210,V420)'!D$6,'phius_monthly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1183</v>
      </c>
      <c r="B941" s="66" t="s">
        <v>1113</v>
      </c>
      <c r="C941" s="66" t="s">
        <v>881</v>
      </c>
      <c r="D941" s="67"/>
      <c r="E941" s="67"/>
      <c r="F941" s="67" t="str">
        <f>IFERROR(HLOOKUP('Transom (V105,V210,V420)'!D$6,'phius_monthly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1183</v>
      </c>
      <c r="B942" s="66" t="s">
        <v>1113</v>
      </c>
      <c r="C942" s="66" t="s">
        <v>882</v>
      </c>
      <c r="D942" s="67"/>
      <c r="E942" s="67"/>
      <c r="F942" s="67" t="str">
        <f>IFERROR(HLOOKUP('Transom (V105,V210,V420)'!D$6,'phius_monthly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1183</v>
      </c>
      <c r="B943" s="66" t="s">
        <v>1113</v>
      </c>
      <c r="C943" s="66" t="s">
        <v>1018</v>
      </c>
      <c r="D943" s="67"/>
      <c r="E943" s="67"/>
      <c r="F943" s="67" t="str">
        <f>IFERROR(HLOOKUP('Transom (V105,V210,V420)'!D$6,'phius_monthly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1183</v>
      </c>
      <c r="B944" s="66" t="s">
        <v>1113</v>
      </c>
      <c r="C944" s="66" t="s">
        <v>1040</v>
      </c>
      <c r="D944" s="67"/>
      <c r="E944" s="67"/>
      <c r="F944" s="67" t="str">
        <f>IFERROR(HLOOKUP('Transom (V105,V210,V420)'!D$6,'phius_monthly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1183</v>
      </c>
      <c r="B945" s="66" t="s">
        <v>1113</v>
      </c>
      <c r="C945" s="66" t="s">
        <v>1046</v>
      </c>
      <c r="D945" s="67"/>
      <c r="E945" s="67"/>
      <c r="F945" s="67" t="str">
        <f>IFERROR(HLOOKUP('Transom (V105,V210,V420)'!D$6,'phius_monthly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1183</v>
      </c>
      <c r="B946" s="66" t="s">
        <v>1113</v>
      </c>
      <c r="C946" s="66" t="s">
        <v>1075</v>
      </c>
      <c r="D946" s="67"/>
      <c r="E946" s="67"/>
      <c r="F946" s="67" t="str">
        <f>IFERROR(HLOOKUP('Transom (V105,V210,V420)'!D$6,'phius_monthly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1183</v>
      </c>
      <c r="B947" s="66" t="s">
        <v>1113</v>
      </c>
      <c r="C947" s="66" t="s">
        <v>1088</v>
      </c>
      <c r="D947" s="67"/>
      <c r="E947" s="67"/>
      <c r="F947" s="67" t="str">
        <f>IFERROR(HLOOKUP('Transom (V105,V210,V420)'!D$6,'phius_monthly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1183</v>
      </c>
      <c r="B948" s="66" t="s">
        <v>1147</v>
      </c>
      <c r="C948" s="66" t="s">
        <v>173</v>
      </c>
      <c r="D948" s="67"/>
      <c r="E948" s="67"/>
      <c r="F948" s="67" t="str">
        <f>IFERROR(HLOOKUP('Transom (V105,V210,V420)'!D$6,'phius_monthly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1183</v>
      </c>
      <c r="B949" s="66" t="s">
        <v>1147</v>
      </c>
      <c r="C949" s="66" t="s">
        <v>655</v>
      </c>
      <c r="D949" s="67"/>
      <c r="E949" s="67"/>
      <c r="F949" s="67" t="str">
        <f>IFERROR(HLOOKUP('Transom (V105,V210,V420)'!D$6,'phius_monthly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1183</v>
      </c>
      <c r="B950" s="66" t="s">
        <v>1147</v>
      </c>
      <c r="C950" s="66" t="s">
        <v>739</v>
      </c>
      <c r="D950" s="67"/>
      <c r="E950" s="67"/>
      <c r="F950" s="67" t="str">
        <f>IFERROR(HLOOKUP('Transom (V105,V210,V420)'!D$6,'phius_monthly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1183</v>
      </c>
      <c r="B951" s="66" t="s">
        <v>1147</v>
      </c>
      <c r="C951" s="66" t="s">
        <v>740</v>
      </c>
      <c r="D951" s="67"/>
      <c r="E951" s="67"/>
      <c r="F951" s="67" t="str">
        <f>IFERROR(HLOOKUP('Transom (V105,V210,V420)'!D$6,'phius_monthly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1183</v>
      </c>
      <c r="B952" s="66" t="s">
        <v>1147</v>
      </c>
      <c r="C952" s="66" t="s">
        <v>822</v>
      </c>
      <c r="D952" s="67"/>
      <c r="E952" s="67"/>
      <c r="F952" s="67" t="str">
        <f>IFERROR(HLOOKUP('Transom (V105,V210,V420)'!D$6,'phius_monthly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1183</v>
      </c>
      <c r="B953" s="66" t="s">
        <v>1147</v>
      </c>
      <c r="C953" s="66" t="s">
        <v>871</v>
      </c>
      <c r="D953" s="67"/>
      <c r="E953" s="67"/>
      <c r="F953" s="67" t="str">
        <f>IFERROR(HLOOKUP('Transom (V105,V210,V420)'!D$6,'phius_monthly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1183</v>
      </c>
      <c r="B954" s="66" t="s">
        <v>1147</v>
      </c>
      <c r="C954" s="66" t="s">
        <v>878</v>
      </c>
      <c r="D954" s="67"/>
      <c r="E954" s="67"/>
      <c r="F954" s="67" t="str">
        <f>IFERROR(HLOOKUP('Transom (V105,V210,V420)'!D$6,'phius_monthly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1183</v>
      </c>
      <c r="B955" s="66" t="s">
        <v>1147</v>
      </c>
      <c r="C955" s="66" t="s">
        <v>1034</v>
      </c>
      <c r="D955" s="67"/>
      <c r="E955" s="67"/>
      <c r="F955" s="67" t="str">
        <f>IFERROR(HLOOKUP('Transom (V105,V210,V420)'!D$6,'phius_monthly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1183</v>
      </c>
      <c r="B956" s="66" t="s">
        <v>1147</v>
      </c>
      <c r="C956" s="66" t="s">
        <v>1062</v>
      </c>
      <c r="D956" s="67"/>
      <c r="E956" s="67"/>
      <c r="F956" s="67" t="str">
        <f>IFERROR(HLOOKUP('Transom (V105,V210,V420)'!D$6,'phius_monthly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1183</v>
      </c>
      <c r="B957" s="66" t="s">
        <v>1114</v>
      </c>
      <c r="C957" s="66" t="s">
        <v>24</v>
      </c>
      <c r="D957" s="67"/>
      <c r="E957" s="67"/>
      <c r="F957" s="67" t="str">
        <f>IFERROR(HLOOKUP('Transom (V105,V210,V420)'!D$6,'phius_monthly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1183</v>
      </c>
      <c r="B958" s="66" t="s">
        <v>1114</v>
      </c>
      <c r="C958" s="66" t="s">
        <v>184</v>
      </c>
      <c r="D958" s="67"/>
      <c r="E958" s="67"/>
      <c r="F958" s="67" t="str">
        <f>IFERROR(HLOOKUP('Transom (V105,V210,V420)'!D$6,'phius_monthly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1183</v>
      </c>
      <c r="B959" s="66" t="s">
        <v>1114</v>
      </c>
      <c r="C959" s="66" t="s">
        <v>248</v>
      </c>
      <c r="D959" s="67"/>
      <c r="E959" s="67"/>
      <c r="F959" s="67" t="str">
        <f>IFERROR(HLOOKUP('Transom (V105,V210,V420)'!D$6,'phius_monthly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1183</v>
      </c>
      <c r="B960" s="66" t="s">
        <v>1114</v>
      </c>
      <c r="C960" s="66" t="s">
        <v>251</v>
      </c>
      <c r="D960" s="67"/>
      <c r="E960" s="67"/>
      <c r="F960" s="67" t="str">
        <f>IFERROR(HLOOKUP('Transom (V105,V210,V420)'!D$6,'phius_monthly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1183</v>
      </c>
      <c r="B961" s="66" t="s">
        <v>1114</v>
      </c>
      <c r="C961" s="66" t="s">
        <v>329</v>
      </c>
      <c r="D961" s="67"/>
      <c r="E961" s="67"/>
      <c r="F961" s="67" t="str">
        <f>IFERROR(HLOOKUP('Transom (V105,V210,V420)'!D$6,'phius_monthly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1183</v>
      </c>
      <c r="B962" s="66" t="s">
        <v>1114</v>
      </c>
      <c r="C962" s="66" t="s">
        <v>367</v>
      </c>
      <c r="D962" s="67"/>
      <c r="E962" s="67"/>
      <c r="F962" s="67" t="str">
        <f>IFERROR(HLOOKUP('Transom (V105,V210,V420)'!D$6,'phius_monthly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1183</v>
      </c>
      <c r="B963" s="66" t="s">
        <v>1114</v>
      </c>
      <c r="C963" s="66" t="s">
        <v>439</v>
      </c>
      <c r="D963" s="67"/>
      <c r="E963" s="67"/>
      <c r="F963" s="67" t="str">
        <f>IFERROR(HLOOKUP('Transom (V105,V210,V420)'!D$6,'phius_monthly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1183</v>
      </c>
      <c r="B964" s="66" t="s">
        <v>1114</v>
      </c>
      <c r="C964" s="66" t="s">
        <v>451</v>
      </c>
      <c r="D964" s="67"/>
      <c r="E964" s="67"/>
      <c r="F964" s="67" t="str">
        <f>IFERROR(HLOOKUP('Transom (V105,V210,V420)'!D$6,'phius_monthly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1183</v>
      </c>
      <c r="B965" s="66" t="s">
        <v>1114</v>
      </c>
      <c r="C965" s="66" t="s">
        <v>545</v>
      </c>
      <c r="D965" s="67"/>
      <c r="E965" s="67"/>
      <c r="F965" s="67" t="str">
        <f>IFERROR(HLOOKUP('Transom (V105,V210,V420)'!D$6,'phius_monthly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1183</v>
      </c>
      <c r="B966" s="66" t="s">
        <v>1114</v>
      </c>
      <c r="C966" s="66" t="s">
        <v>558</v>
      </c>
      <c r="D966" s="67"/>
      <c r="E966" s="67"/>
      <c r="F966" s="67" t="str">
        <f>IFERROR(HLOOKUP('Transom (V105,V210,V420)'!D$6,'phius_monthly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1183</v>
      </c>
      <c r="B967" s="66" t="s">
        <v>1114</v>
      </c>
      <c r="C967" s="66" t="s">
        <v>589</v>
      </c>
      <c r="D967" s="67"/>
      <c r="E967" s="67"/>
      <c r="F967" s="67" t="str">
        <f>IFERROR(HLOOKUP('Transom (V105,V210,V420)'!D$6,'phius_monthly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1183</v>
      </c>
      <c r="B968" s="66" t="s">
        <v>1114</v>
      </c>
      <c r="C968" s="66" t="s">
        <v>594</v>
      </c>
      <c r="D968" s="67"/>
      <c r="E968" s="67"/>
      <c r="F968" s="67" t="str">
        <f>IFERROR(HLOOKUP('Transom (V105,V210,V420)'!D$6,'phius_monthly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1183</v>
      </c>
      <c r="B969" s="66" t="s">
        <v>1114</v>
      </c>
      <c r="C969" s="66" t="s">
        <v>605</v>
      </c>
      <c r="D969" s="67"/>
      <c r="E969" s="67"/>
      <c r="F969" s="67" t="str">
        <f>IFERROR(HLOOKUP('Transom (V105,V210,V420)'!D$6,'phius_monthly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1183</v>
      </c>
      <c r="B970" s="66" t="s">
        <v>1114</v>
      </c>
      <c r="C970" s="66" t="s">
        <v>611</v>
      </c>
      <c r="D970" s="67"/>
      <c r="E970" s="67"/>
      <c r="F970" s="67" t="str">
        <f>IFERROR(HLOOKUP('Transom (V105,V210,V420)'!D$6,'phius_monthly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1183</v>
      </c>
      <c r="B971" s="66" t="s">
        <v>1114</v>
      </c>
      <c r="C971" s="66" t="s">
        <v>629</v>
      </c>
      <c r="D971" s="67"/>
      <c r="E971" s="67"/>
      <c r="F971" s="67" t="str">
        <f>IFERROR(HLOOKUP('Transom (V105,V210,V420)'!D$6,'phius_monthly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1183</v>
      </c>
      <c r="B972" s="66" t="s">
        <v>1114</v>
      </c>
      <c r="C972" s="66" t="s">
        <v>716</v>
      </c>
      <c r="D972" s="67"/>
      <c r="E972" s="67"/>
      <c r="F972" s="67" t="str">
        <f>IFERROR(HLOOKUP('Transom (V105,V210,V420)'!D$6,'phius_monthly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1183</v>
      </c>
      <c r="B973" s="66" t="s">
        <v>1114</v>
      </c>
      <c r="C973" s="66" t="s">
        <v>722</v>
      </c>
      <c r="D973" s="67"/>
      <c r="E973" s="67"/>
      <c r="F973" s="67" t="str">
        <f>IFERROR(HLOOKUP('Transom (V105,V210,V420)'!D$6,'phius_monthly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1183</v>
      </c>
      <c r="B974" s="66" t="s">
        <v>1114</v>
      </c>
      <c r="C974" s="66" t="s">
        <v>724</v>
      </c>
      <c r="D974" s="67"/>
      <c r="E974" s="67"/>
      <c r="F974" s="67" t="str">
        <f>IFERROR(HLOOKUP('Transom (V105,V210,V420)'!D$6,'phius_monthly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1183</v>
      </c>
      <c r="B975" s="66" t="s">
        <v>1114</v>
      </c>
      <c r="C975" s="66" t="s">
        <v>737</v>
      </c>
      <c r="D975" s="67"/>
      <c r="E975" s="67"/>
      <c r="F975" s="67" t="str">
        <f>IFERROR(HLOOKUP('Transom (V105,V210,V420)'!D$6,'phius_monthly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1183</v>
      </c>
      <c r="B976" s="66" t="s">
        <v>1114</v>
      </c>
      <c r="C976" s="66" t="s">
        <v>826</v>
      </c>
      <c r="D976" s="67"/>
      <c r="E976" s="67"/>
      <c r="F976" s="67" t="str">
        <f>IFERROR(HLOOKUP('Transom (V105,V210,V420)'!D$6,'phius_monthly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1183</v>
      </c>
      <c r="B977" s="66" t="s">
        <v>1114</v>
      </c>
      <c r="C977" s="66" t="s">
        <v>848</v>
      </c>
      <c r="D977" s="67"/>
      <c r="E977" s="67"/>
      <c r="F977" s="67" t="str">
        <f>IFERROR(HLOOKUP('Transom (V105,V210,V420)'!D$6,'phius_monthly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1183</v>
      </c>
      <c r="B978" s="66" t="s">
        <v>1114</v>
      </c>
      <c r="C978" s="66" t="s">
        <v>853</v>
      </c>
      <c r="D978" s="67"/>
      <c r="E978" s="67"/>
      <c r="F978" s="67" t="str">
        <f>IFERROR(HLOOKUP('Transom (V105,V210,V420)'!D$6,'phius_monthly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1183</v>
      </c>
      <c r="B979" s="66" t="s">
        <v>1114</v>
      </c>
      <c r="C979" s="66" t="s">
        <v>912</v>
      </c>
      <c r="D979" s="67"/>
      <c r="E979" s="67"/>
      <c r="F979" s="67" t="str">
        <f>IFERROR(HLOOKUP('Transom (V105,V210,V420)'!D$6,'phius_monthly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1183</v>
      </c>
      <c r="B980" s="66" t="s">
        <v>1114</v>
      </c>
      <c r="C980" s="66" t="s">
        <v>964</v>
      </c>
      <c r="D980" s="67"/>
      <c r="E980" s="67"/>
      <c r="F980" s="67" t="str">
        <f>IFERROR(HLOOKUP('Transom (V105,V210,V420)'!D$6,'phius_monthly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1183</v>
      </c>
      <c r="B981" s="66" t="s">
        <v>1114</v>
      </c>
      <c r="C981" s="66" t="s">
        <v>1042</v>
      </c>
      <c r="D981" s="67"/>
      <c r="E981" s="67"/>
      <c r="F981" s="67" t="str">
        <f>IFERROR(HLOOKUP('Transom (V105,V210,V420)'!D$6,'phius_monthly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1183</v>
      </c>
      <c r="B982" s="66" t="s">
        <v>1114</v>
      </c>
      <c r="C982" s="66" t="s">
        <v>1052</v>
      </c>
      <c r="D982" s="67"/>
      <c r="E982" s="67"/>
      <c r="F982" s="67" t="str">
        <f>IFERROR(HLOOKUP('Transom (V105,V210,V420)'!D$6,'phius_monthly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1183</v>
      </c>
      <c r="B983" s="66" t="s">
        <v>1114</v>
      </c>
      <c r="C983" s="66" t="s">
        <v>1053</v>
      </c>
      <c r="D983" s="67"/>
      <c r="E983" s="67"/>
      <c r="F983" s="67" t="str">
        <f>IFERROR(HLOOKUP('Transom (V105,V210,V420)'!D$6,'phius_monthly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1183</v>
      </c>
      <c r="B984" s="66" t="s">
        <v>1114</v>
      </c>
      <c r="C984" s="66" t="s">
        <v>1086</v>
      </c>
      <c r="D984" s="67"/>
      <c r="E984" s="67"/>
      <c r="F984" s="67" t="str">
        <f>IFERROR(HLOOKUP('Transom (V105,V210,V420)'!D$6,'phius_monthly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1183</v>
      </c>
      <c r="B985" s="66" t="s">
        <v>1114</v>
      </c>
      <c r="C985" s="66" t="s">
        <v>1095</v>
      </c>
      <c r="D985" s="67"/>
      <c r="E985" s="67"/>
      <c r="F985" s="67" t="str">
        <f>IFERROR(HLOOKUP('Transom (V105,V210,V420)'!D$6,'phius_monthly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1183</v>
      </c>
      <c r="B986" s="66" t="s">
        <v>1153</v>
      </c>
      <c r="C986" s="66" t="s">
        <v>146</v>
      </c>
      <c r="D986" s="67"/>
      <c r="E986" s="67"/>
      <c r="F986" s="67" t="str">
        <f>IFERROR(HLOOKUP('Transom (V105,V210,V420)'!D$6,'phius_monthly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1183</v>
      </c>
      <c r="B987" s="66" t="s">
        <v>1153</v>
      </c>
      <c r="C987" s="66" t="s">
        <v>441</v>
      </c>
      <c r="D987" s="67"/>
      <c r="E987" s="67"/>
      <c r="F987" s="67" t="str">
        <f>IFERROR(HLOOKUP('Transom (V105,V210,V420)'!D$6,'phius_monthly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1183</v>
      </c>
      <c r="B988" s="66" t="s">
        <v>1153</v>
      </c>
      <c r="C988" s="66" t="s">
        <v>672</v>
      </c>
      <c r="D988" s="67"/>
      <c r="E988" s="67"/>
      <c r="F988" s="67" t="str">
        <f>IFERROR(HLOOKUP('Transom (V105,V210,V420)'!D$6,'phius_monthly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1183</v>
      </c>
      <c r="B989" s="66" t="s">
        <v>1153</v>
      </c>
      <c r="C989" s="66" t="s">
        <v>866</v>
      </c>
      <c r="D989" s="67"/>
      <c r="E989" s="67"/>
      <c r="F989" s="67" t="str">
        <f>IFERROR(HLOOKUP('Transom (V105,V210,V420)'!D$6,'phius_monthly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1183</v>
      </c>
      <c r="B990" s="66" t="s">
        <v>1153</v>
      </c>
      <c r="C990" s="66" t="s">
        <v>949</v>
      </c>
      <c r="D990" s="67"/>
      <c r="E990" s="67"/>
      <c r="F990" s="67" t="str">
        <f>IFERROR(HLOOKUP('Transom (V105,V210,V420)'!D$6,'phius_monthly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1183</v>
      </c>
      <c r="B991" s="66" t="s">
        <v>1143</v>
      </c>
      <c r="C991" s="66" t="s">
        <v>102</v>
      </c>
      <c r="D991" s="67"/>
      <c r="E991" s="67"/>
      <c r="F991" s="67" t="str">
        <f>IFERROR(HLOOKUP('Transom (V105,V210,V420)'!D$6,'phius_monthly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1183</v>
      </c>
      <c r="B992" s="66" t="s">
        <v>1143</v>
      </c>
      <c r="C992" s="66" t="s">
        <v>131</v>
      </c>
      <c r="D992" s="67"/>
      <c r="E992" s="67"/>
      <c r="F992" s="67" t="str">
        <f>IFERROR(HLOOKUP('Transom (V105,V210,V420)'!D$6,'phius_monthly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1183</v>
      </c>
      <c r="B993" s="66" t="s">
        <v>1143</v>
      </c>
      <c r="C993" s="66" t="s">
        <v>308</v>
      </c>
      <c r="D993" s="67"/>
      <c r="E993" s="67"/>
      <c r="F993" s="67" t="str">
        <f>IFERROR(HLOOKUP('Transom (V105,V210,V420)'!D$6,'phius_monthly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1183</v>
      </c>
      <c r="B994" s="66" t="s">
        <v>1143</v>
      </c>
      <c r="C994" s="66" t="s">
        <v>321</v>
      </c>
      <c r="D994" s="67"/>
      <c r="E994" s="67"/>
      <c r="F994" s="67" t="str">
        <f>IFERROR(HLOOKUP('Transom (V105,V210,V420)'!D$6,'phius_monthly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1183</v>
      </c>
      <c r="B995" s="66" t="s">
        <v>1143</v>
      </c>
      <c r="C995" s="66" t="s">
        <v>333</v>
      </c>
      <c r="D995" s="67"/>
      <c r="E995" s="67"/>
      <c r="F995" s="67" t="str">
        <f>IFERROR(HLOOKUP('Transom (V105,V210,V420)'!D$6,'phius_monthly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1183</v>
      </c>
      <c r="B996" s="66" t="s">
        <v>1143</v>
      </c>
      <c r="C996" s="66" t="s">
        <v>397</v>
      </c>
      <c r="D996" s="67"/>
      <c r="E996" s="67"/>
      <c r="F996" s="67" t="str">
        <f>IFERROR(HLOOKUP('Transom (V105,V210,V420)'!D$6,'phius_monthly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1183</v>
      </c>
      <c r="B997" s="66" t="s">
        <v>1143</v>
      </c>
      <c r="C997" s="66" t="s">
        <v>420</v>
      </c>
      <c r="D997" s="67"/>
      <c r="E997" s="67"/>
      <c r="F997" s="67" t="str">
        <f>IFERROR(HLOOKUP('Transom (V105,V210,V420)'!D$6,'phius_monthly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1183</v>
      </c>
      <c r="B998" s="66" t="s">
        <v>1143</v>
      </c>
      <c r="C998" s="66" t="s">
        <v>450</v>
      </c>
      <c r="D998" s="67"/>
      <c r="E998" s="67"/>
      <c r="F998" s="67" t="str">
        <f>IFERROR(HLOOKUP('Transom (V105,V210,V420)'!D$6,'phius_monthly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1183</v>
      </c>
      <c r="B999" s="66" t="s">
        <v>1143</v>
      </c>
      <c r="C999" s="66" t="s">
        <v>510</v>
      </c>
      <c r="D999" s="67"/>
      <c r="E999" s="67"/>
      <c r="F999" s="67" t="str">
        <f>IFERROR(HLOOKUP('Transom (V105,V210,V420)'!D$6,'phius_monthly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1183</v>
      </c>
      <c r="B1000" s="66" t="s">
        <v>1143</v>
      </c>
      <c r="C1000" s="66" t="s">
        <v>681</v>
      </c>
      <c r="D1000" s="67"/>
      <c r="E1000" s="67"/>
      <c r="F1000" s="67" t="str">
        <f>IFERROR(HLOOKUP('Transom (V105,V210,V420)'!D$6,'phius_monthly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1183</v>
      </c>
      <c r="B1001" s="66" t="s">
        <v>1143</v>
      </c>
      <c r="C1001" s="66" t="s">
        <v>747</v>
      </c>
      <c r="D1001" s="67"/>
      <c r="E1001" s="67"/>
      <c r="F1001" s="67" t="str">
        <f>IFERROR(HLOOKUP('Transom (V105,V210,V420)'!D$6,'phius_monthly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1183</v>
      </c>
      <c r="B1002" s="66" t="s">
        <v>1143</v>
      </c>
      <c r="C1002" s="66" t="s">
        <v>774</v>
      </c>
      <c r="D1002" s="67"/>
      <c r="E1002" s="67"/>
      <c r="F1002" s="67" t="str">
        <f>IFERROR(HLOOKUP('Transom (V105,V210,V420)'!D$6,'phius_monthly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1183</v>
      </c>
      <c r="B1003" s="66" t="s">
        <v>1143</v>
      </c>
      <c r="C1003" s="66" t="s">
        <v>825</v>
      </c>
      <c r="D1003" s="67"/>
      <c r="E1003" s="67"/>
      <c r="F1003" s="67" t="str">
        <f>IFERROR(HLOOKUP('Transom (V105,V210,V420)'!D$6,'phius_monthly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1183</v>
      </c>
      <c r="B1004" s="66" t="s">
        <v>1143</v>
      </c>
      <c r="C1004" s="66" t="s">
        <v>828</v>
      </c>
      <c r="D1004" s="67"/>
      <c r="E1004" s="67"/>
      <c r="F1004" s="67" t="str">
        <f>IFERROR(HLOOKUP('Transom (V105,V210,V420)'!D$6,'phius_monthly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1183</v>
      </c>
      <c r="B1005" s="66" t="s">
        <v>1143</v>
      </c>
      <c r="C1005" s="66" t="s">
        <v>844</v>
      </c>
      <c r="D1005" s="67"/>
      <c r="E1005" s="67"/>
      <c r="F1005" s="67" t="str">
        <f>IFERROR(HLOOKUP('Transom (V105,V210,V420)'!D$6,'phius_monthly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1183</v>
      </c>
      <c r="B1006" s="66" t="s">
        <v>1143</v>
      </c>
      <c r="C1006" s="66" t="s">
        <v>907</v>
      </c>
      <c r="D1006" s="67"/>
      <c r="E1006" s="67"/>
      <c r="F1006" s="67" t="str">
        <f>IFERROR(HLOOKUP('Transom (V105,V210,V420)'!D$6,'phius_monthly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1183</v>
      </c>
      <c r="B1007" s="66" t="s">
        <v>1143</v>
      </c>
      <c r="C1007" s="66" t="s">
        <v>908</v>
      </c>
      <c r="D1007" s="67"/>
      <c r="E1007" s="67"/>
      <c r="F1007" s="67" t="str">
        <f>IFERROR(HLOOKUP('Transom (V105,V210,V420)'!D$6,'phius_monthly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1183</v>
      </c>
      <c r="B1008" s="66" t="s">
        <v>1143</v>
      </c>
      <c r="C1008" s="66" t="s">
        <v>934</v>
      </c>
      <c r="D1008" s="67"/>
      <c r="E1008" s="67"/>
      <c r="F1008" s="67" t="str">
        <f>IFERROR(HLOOKUP('Transom (V105,V210,V420)'!D$6,'phius_monthly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1183</v>
      </c>
      <c r="B1009" s="66" t="s">
        <v>1143</v>
      </c>
      <c r="C1009" s="66" t="s">
        <v>944</v>
      </c>
      <c r="D1009" s="67"/>
      <c r="E1009" s="67"/>
      <c r="F1009" s="67" t="str">
        <f>IFERROR(HLOOKUP('Transom (V105,V210,V420)'!D$6,'phius_monthly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1183</v>
      </c>
      <c r="B1010" s="66" t="s">
        <v>1143</v>
      </c>
      <c r="C1010" s="66" t="s">
        <v>962</v>
      </c>
      <c r="D1010" s="67"/>
      <c r="E1010" s="67"/>
      <c r="F1010" s="67" t="str">
        <f>IFERROR(HLOOKUP('Transom (V105,V210,V420)'!D$6,'phius_monthly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1183</v>
      </c>
      <c r="B1011" s="66" t="s">
        <v>1143</v>
      </c>
      <c r="C1011" s="66" t="s">
        <v>979</v>
      </c>
      <c r="D1011" s="67"/>
      <c r="E1011" s="67"/>
      <c r="F1011" s="67" t="str">
        <f>IFERROR(HLOOKUP('Transom (V105,V210,V420)'!D$6,'phius_monthly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1183</v>
      </c>
      <c r="B1012" s="66" t="s">
        <v>1143</v>
      </c>
      <c r="C1012" s="66" t="s">
        <v>980</v>
      </c>
      <c r="D1012" s="67"/>
      <c r="E1012" s="67"/>
      <c r="F1012" s="67" t="str">
        <f>IFERROR(HLOOKUP('Transom (V105,V210,V420)'!D$6,'phius_monthly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1183</v>
      </c>
      <c r="B1013" s="66" t="s">
        <v>1143</v>
      </c>
      <c r="C1013" s="66" t="s">
        <v>990</v>
      </c>
      <c r="D1013" s="67"/>
      <c r="E1013" s="67"/>
      <c r="F1013" s="67" t="str">
        <f>IFERROR(HLOOKUP('Transom (V105,V210,V420)'!D$6,'phius_monthly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1183</v>
      </c>
      <c r="B1014" s="66" t="s">
        <v>1143</v>
      </c>
      <c r="C1014" s="66" t="s">
        <v>1047</v>
      </c>
      <c r="D1014" s="67"/>
      <c r="E1014" s="67"/>
      <c r="F1014" s="67" t="str">
        <f>IFERROR(HLOOKUP('Transom (V105,V210,V420)'!D$6,'phius_monthly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1183</v>
      </c>
      <c r="B1015" s="66" t="s">
        <v>1143</v>
      </c>
      <c r="C1015" s="66" t="s">
        <v>1061</v>
      </c>
      <c r="D1015" s="67"/>
      <c r="E1015" s="67"/>
      <c r="F1015" s="67" t="str">
        <f>IFERROR(HLOOKUP('Transom (V105,V210,V420)'!D$6,'phius_monthly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1183</v>
      </c>
      <c r="B1016" s="66" t="s">
        <v>1143</v>
      </c>
      <c r="C1016" s="66" t="s">
        <v>1067</v>
      </c>
      <c r="D1016" s="67"/>
      <c r="E1016" s="67"/>
      <c r="F1016" s="67" t="str">
        <f>IFERROR(HLOOKUP('Transom (V105,V210,V420)'!D$6,'phius_monthly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1183</v>
      </c>
      <c r="B1017" s="66" t="s">
        <v>1143</v>
      </c>
      <c r="C1017" s="66" t="s">
        <v>1079</v>
      </c>
      <c r="D1017" s="67"/>
      <c r="E1017" s="67"/>
      <c r="F1017" s="67" t="str">
        <f>IFERROR(HLOOKUP('Transom (V105,V210,V420)'!D$6,'phius_monthly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1183</v>
      </c>
      <c r="B1018" s="66" t="s">
        <v>1143</v>
      </c>
      <c r="C1018" s="66" t="s">
        <v>1102</v>
      </c>
      <c r="D1018" s="67"/>
      <c r="E1018" s="67"/>
      <c r="F1018" s="67" t="str">
        <f>IFERROR(HLOOKUP('Transom (V105,V210,V420)'!D$6,'phius_monthly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1183</v>
      </c>
      <c r="B1019" s="66" t="s">
        <v>1132</v>
      </c>
      <c r="C1019" s="66" t="s">
        <v>61</v>
      </c>
      <c r="D1019" s="67"/>
      <c r="E1019" s="67"/>
      <c r="F1019" s="67" t="str">
        <f>IFERROR(HLOOKUP('Transom (V105,V210,V420)'!D$6,'phius_monthly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1183</v>
      </c>
      <c r="B1020" s="66" t="s">
        <v>1132</v>
      </c>
      <c r="C1020" s="66" t="s">
        <v>290</v>
      </c>
      <c r="D1020" s="67"/>
      <c r="E1020" s="67"/>
      <c r="F1020" s="67" t="str">
        <f>IFERROR(HLOOKUP('Transom (V105,V210,V420)'!D$6,'phius_monthly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1183</v>
      </c>
      <c r="B1021" s="66" t="s">
        <v>1132</v>
      </c>
      <c r="C1021" s="66" t="s">
        <v>401</v>
      </c>
      <c r="D1021" s="67"/>
      <c r="E1021" s="67"/>
      <c r="F1021" s="67" t="str">
        <f>IFERROR(HLOOKUP('Transom (V105,V210,V420)'!D$6,'phius_monthly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1183</v>
      </c>
      <c r="B1022" s="66" t="s">
        <v>1132</v>
      </c>
      <c r="C1022" s="66" t="s">
        <v>490</v>
      </c>
      <c r="D1022" s="67"/>
      <c r="E1022" s="67"/>
      <c r="F1022" s="67" t="str">
        <f>IFERROR(HLOOKUP('Transom (V105,V210,V420)'!D$6,'phius_monthly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1183</v>
      </c>
      <c r="B1023" s="66" t="s">
        <v>1132</v>
      </c>
      <c r="C1023" s="66" t="s">
        <v>528</v>
      </c>
      <c r="D1023" s="67"/>
      <c r="E1023" s="67"/>
      <c r="F1023" s="67" t="str">
        <f>IFERROR(HLOOKUP('Transom (V105,V210,V420)'!D$6,'phius_monthly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1183</v>
      </c>
      <c r="B1024" s="66" t="s">
        <v>1132</v>
      </c>
      <c r="C1024" s="66" t="s">
        <v>579</v>
      </c>
      <c r="D1024" s="67"/>
      <c r="E1024" s="67"/>
      <c r="F1024" s="67" t="str">
        <f>IFERROR(HLOOKUP('Transom (V105,V210,V420)'!D$6,'phius_monthly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1183</v>
      </c>
      <c r="B1025" s="66" t="s">
        <v>1132</v>
      </c>
      <c r="C1025" s="66" t="s">
        <v>592</v>
      </c>
      <c r="D1025" s="67"/>
      <c r="E1025" s="67"/>
      <c r="F1025" s="67" t="str">
        <f>IFERROR(HLOOKUP('Transom (V105,V210,V420)'!D$6,'phius_monthly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1183</v>
      </c>
      <c r="B1026" s="66" t="s">
        <v>1132</v>
      </c>
      <c r="C1026" s="66" t="s">
        <v>598</v>
      </c>
      <c r="D1026" s="67"/>
      <c r="E1026" s="67"/>
      <c r="F1026" s="67" t="str">
        <f>IFERROR(HLOOKUP('Transom (V105,V210,V420)'!D$6,'phius_monthly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1183</v>
      </c>
      <c r="B1027" s="66" t="s">
        <v>1132</v>
      </c>
      <c r="C1027" s="66" t="s">
        <v>608</v>
      </c>
      <c r="D1027" s="67"/>
      <c r="E1027" s="67"/>
      <c r="F1027" s="67" t="str">
        <f>IFERROR(HLOOKUP('Transom (V105,V210,V420)'!D$6,'phius_monthly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1183</v>
      </c>
      <c r="B1028" s="66" t="s">
        <v>1132</v>
      </c>
      <c r="C1028" s="66" t="s">
        <v>645</v>
      </c>
      <c r="D1028" s="67"/>
      <c r="E1028" s="67"/>
      <c r="F1028" s="67" t="str">
        <f>IFERROR(HLOOKUP('Transom (V105,V210,V420)'!D$6,'phius_monthly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1183</v>
      </c>
      <c r="B1029" s="66" t="s">
        <v>1132</v>
      </c>
      <c r="C1029" s="66" t="s">
        <v>650</v>
      </c>
      <c r="D1029" s="67"/>
      <c r="E1029" s="67"/>
      <c r="F1029" s="67" t="str">
        <f>IFERROR(HLOOKUP('Transom (V105,V210,V420)'!D$6,'phius_monthly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1183</v>
      </c>
      <c r="B1030" s="66" t="s">
        <v>1132</v>
      </c>
      <c r="C1030" s="66" t="s">
        <v>682</v>
      </c>
      <c r="D1030" s="67"/>
      <c r="E1030" s="67"/>
      <c r="F1030" s="67" t="str">
        <f>IFERROR(HLOOKUP('Transom (V105,V210,V420)'!D$6,'phius_monthly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1183</v>
      </c>
      <c r="B1031" s="66" t="s">
        <v>1132</v>
      </c>
      <c r="C1031" s="66" t="s">
        <v>791</v>
      </c>
      <c r="D1031" s="67"/>
      <c r="E1031" s="67"/>
      <c r="F1031" s="67" t="str">
        <f>IFERROR(HLOOKUP('Transom (V105,V210,V420)'!D$6,'phius_monthly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1183</v>
      </c>
      <c r="B1032" s="66" t="s">
        <v>1132</v>
      </c>
      <c r="C1032" s="66" t="s">
        <v>846</v>
      </c>
      <c r="D1032" s="67"/>
      <c r="E1032" s="67"/>
      <c r="F1032" s="67" t="str">
        <f>IFERROR(HLOOKUP('Transom (V105,V210,V420)'!D$6,'phius_monthly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1183</v>
      </c>
      <c r="B1033" s="66" t="s">
        <v>1132</v>
      </c>
      <c r="C1033" s="66" t="s">
        <v>847</v>
      </c>
      <c r="D1033" s="67"/>
      <c r="E1033" s="67"/>
      <c r="F1033" s="67" t="str">
        <f>IFERROR(HLOOKUP('Transom (V105,V210,V420)'!D$6,'phius_monthly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1183</v>
      </c>
      <c r="B1034" s="66" t="s">
        <v>1132</v>
      </c>
      <c r="C1034" s="66" t="s">
        <v>972</v>
      </c>
      <c r="D1034" s="67"/>
      <c r="E1034" s="67"/>
      <c r="F1034" s="67" t="str">
        <f>IFERROR(HLOOKUP('Transom (V105,V210,V420)'!D$6,'phius_monthly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1183</v>
      </c>
      <c r="B1035" s="66" t="s">
        <v>1132</v>
      </c>
      <c r="C1035" s="66" t="s">
        <v>1055</v>
      </c>
      <c r="D1035" s="67"/>
      <c r="E1035" s="67"/>
      <c r="F1035" s="67" t="str">
        <f>IFERROR(HLOOKUP('Transom (V105,V210,V420)'!D$6,'phius_monthly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1183</v>
      </c>
      <c r="B1036" s="66" t="s">
        <v>1132</v>
      </c>
      <c r="C1036" s="66" t="s">
        <v>1059</v>
      </c>
      <c r="D1036" s="67"/>
      <c r="E1036" s="67"/>
      <c r="F1036" s="67" t="str">
        <f>IFERROR(HLOOKUP('Transom (V105,V210,V420)'!D$6,'phius_monthly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1183</v>
      </c>
      <c r="B1037" s="66" t="s">
        <v>1132</v>
      </c>
      <c r="C1037" s="66" t="s">
        <v>1096</v>
      </c>
      <c r="D1037" s="67"/>
      <c r="E1037" s="67"/>
      <c r="F1037" s="67" t="str">
        <f>IFERROR(HLOOKUP('Transom (V105,V210,V420)'!D$6,'phius_monthly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1183</v>
      </c>
      <c r="B1038" s="66" t="s">
        <v>1142</v>
      </c>
      <c r="C1038" s="66" t="s">
        <v>99</v>
      </c>
      <c r="D1038" s="67"/>
      <c r="E1038" s="67"/>
      <c r="F1038" s="67" t="str">
        <f>IFERROR(HLOOKUP('Transom (V105,V210,V420)'!D$6,'phius_monthly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1183</v>
      </c>
      <c r="B1039" s="66" t="s">
        <v>1142</v>
      </c>
      <c r="C1039" s="66" t="s">
        <v>123</v>
      </c>
      <c r="D1039" s="67"/>
      <c r="E1039" s="67"/>
      <c r="F1039" s="67" t="str">
        <f>IFERROR(HLOOKUP('Transom (V105,V210,V420)'!D$6,'phius_monthly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1183</v>
      </c>
      <c r="B1040" s="66" t="s">
        <v>1142</v>
      </c>
      <c r="C1040" s="66" t="s">
        <v>182</v>
      </c>
      <c r="D1040" s="67"/>
      <c r="E1040" s="67"/>
      <c r="F1040" s="67" t="str">
        <f>IFERROR(HLOOKUP('Transom (V105,V210,V420)'!D$6,'phius_monthly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1183</v>
      </c>
      <c r="B1041" s="66" t="s">
        <v>1142</v>
      </c>
      <c r="C1041" s="66" t="s">
        <v>298</v>
      </c>
      <c r="D1041" s="67"/>
      <c r="E1041" s="67"/>
      <c r="F1041" s="67" t="str">
        <f>IFERROR(HLOOKUP('Transom (V105,V210,V420)'!D$6,'phius_monthly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1183</v>
      </c>
      <c r="B1042" s="66" t="s">
        <v>1142</v>
      </c>
      <c r="C1042" s="66" t="s">
        <v>425</v>
      </c>
      <c r="D1042" s="67"/>
      <c r="E1042" s="67"/>
      <c r="F1042" s="67" t="str">
        <f>IFERROR(HLOOKUP('Transom (V105,V210,V420)'!D$6,'phius_monthly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1183</v>
      </c>
      <c r="B1043" s="66" t="s">
        <v>1142</v>
      </c>
      <c r="C1043" s="66" t="s">
        <v>461</v>
      </c>
      <c r="D1043" s="67"/>
      <c r="E1043" s="67"/>
      <c r="F1043" s="67" t="str">
        <f>IFERROR(HLOOKUP('Transom (V105,V210,V420)'!D$6,'phius_monthly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1183</v>
      </c>
      <c r="B1044" s="66" t="s">
        <v>1142</v>
      </c>
      <c r="C1044" s="66" t="s">
        <v>562</v>
      </c>
      <c r="D1044" s="67"/>
      <c r="E1044" s="67"/>
      <c r="F1044" s="67" t="str">
        <f>IFERROR(HLOOKUP('Transom (V105,V210,V420)'!D$6,'phius_monthly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1183</v>
      </c>
      <c r="B1045" s="66" t="s">
        <v>1142</v>
      </c>
      <c r="C1045" s="66" t="s">
        <v>610</v>
      </c>
      <c r="D1045" s="67"/>
      <c r="E1045" s="67"/>
      <c r="F1045" s="67" t="str">
        <f>IFERROR(HLOOKUP('Transom (V105,V210,V420)'!D$6,'phius_monthly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1183</v>
      </c>
      <c r="B1046" s="66" t="s">
        <v>1142</v>
      </c>
      <c r="C1046" s="66" t="s">
        <v>679</v>
      </c>
      <c r="D1046" s="67"/>
      <c r="E1046" s="67"/>
      <c r="F1046" s="67" t="str">
        <f>IFERROR(HLOOKUP('Transom (V105,V210,V420)'!D$6,'phius_monthly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1183</v>
      </c>
      <c r="B1047" s="66" t="s">
        <v>1142</v>
      </c>
      <c r="C1047" s="66" t="s">
        <v>773</v>
      </c>
      <c r="D1047" s="67"/>
      <c r="E1047" s="67"/>
      <c r="F1047" s="67" t="str">
        <f>IFERROR(HLOOKUP('Transom (V105,V210,V420)'!D$6,'phius_monthly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1183</v>
      </c>
      <c r="B1048" s="66" t="s">
        <v>1142</v>
      </c>
      <c r="C1048" s="66" t="s">
        <v>1066</v>
      </c>
      <c r="D1048" s="67"/>
      <c r="E1048" s="67"/>
      <c r="F1048" s="67" t="str">
        <f>IFERROR(HLOOKUP('Transom (V105,V210,V420)'!D$6,'phius_monthly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1183</v>
      </c>
      <c r="B1049" s="66" t="s">
        <v>1157</v>
      </c>
      <c r="C1049" s="66" t="s">
        <v>172</v>
      </c>
      <c r="D1049" s="67"/>
      <c r="E1049" s="67"/>
      <c r="F1049" s="67" t="str">
        <f>IFERROR(HLOOKUP('Transom (V105,V210,V420)'!D$6,'phius_monthly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1183</v>
      </c>
      <c r="B1050" s="66" t="s">
        <v>1157</v>
      </c>
      <c r="C1050" s="66" t="s">
        <v>188</v>
      </c>
      <c r="D1050" s="67"/>
      <c r="E1050" s="67"/>
      <c r="F1050" s="67" t="str">
        <f>IFERROR(HLOOKUP('Transom (V105,V210,V420)'!D$6,'phius_monthly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1183</v>
      </c>
      <c r="B1051" s="66" t="s">
        <v>1157</v>
      </c>
      <c r="C1051" s="66" t="s">
        <v>208</v>
      </c>
      <c r="D1051" s="67"/>
      <c r="E1051" s="67"/>
      <c r="F1051" s="67" t="str">
        <f>IFERROR(HLOOKUP('Transom (V105,V210,V420)'!D$6,'phius_monthly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1183</v>
      </c>
      <c r="B1052" s="66" t="s">
        <v>1157</v>
      </c>
      <c r="C1052" s="66" t="s">
        <v>381</v>
      </c>
      <c r="D1052" s="67"/>
      <c r="E1052" s="67"/>
      <c r="F1052" s="67" t="str">
        <f>IFERROR(HLOOKUP('Transom (V105,V210,V420)'!D$6,'phius_monthly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1183</v>
      </c>
      <c r="B1053" s="66" t="s">
        <v>1157</v>
      </c>
      <c r="C1053" s="66" t="s">
        <v>479</v>
      </c>
      <c r="D1053" s="67"/>
      <c r="E1053" s="67"/>
      <c r="F1053" s="67" t="str">
        <f>IFERROR(HLOOKUP('Transom (V105,V210,V420)'!D$6,'phius_monthly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1183</v>
      </c>
      <c r="B1054" s="66" t="s">
        <v>1157</v>
      </c>
      <c r="C1054" s="66" t="s">
        <v>544</v>
      </c>
      <c r="D1054" s="67"/>
      <c r="E1054" s="67"/>
      <c r="F1054" s="67" t="str">
        <f>IFERROR(HLOOKUP('Transom (V105,V210,V420)'!D$6,'phius_monthly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1183</v>
      </c>
      <c r="B1055" s="66" t="s">
        <v>1157</v>
      </c>
      <c r="C1055" s="66" t="s">
        <v>547</v>
      </c>
      <c r="D1055" s="67"/>
      <c r="E1055" s="67"/>
      <c r="F1055" s="67" t="str">
        <f>IFERROR(HLOOKUP('Transom (V105,V210,V420)'!D$6,'phius_monthly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1183</v>
      </c>
      <c r="B1056" s="66" t="s">
        <v>1157</v>
      </c>
      <c r="C1056" s="66" t="s">
        <v>833</v>
      </c>
      <c r="D1056" s="67"/>
      <c r="E1056" s="67"/>
      <c r="F1056" s="67" t="str">
        <f>IFERROR(HLOOKUP('Transom (V105,V210,V420)'!D$6,'phius_monthly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1183</v>
      </c>
      <c r="B1057" s="66" t="s">
        <v>1157</v>
      </c>
      <c r="C1057" s="66" t="s">
        <v>851</v>
      </c>
      <c r="D1057" s="67"/>
      <c r="E1057" s="67"/>
      <c r="F1057" s="67" t="str">
        <f>IFERROR(HLOOKUP('Transom (V105,V210,V420)'!D$6,'phius_monthly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1183</v>
      </c>
      <c r="B1058" s="66" t="s">
        <v>1157</v>
      </c>
      <c r="C1058" s="66" t="s">
        <v>918</v>
      </c>
      <c r="D1058" s="67"/>
      <c r="E1058" s="67"/>
      <c r="F1058" s="67" t="str">
        <f>IFERROR(HLOOKUP('Transom (V105,V210,V420)'!D$6,'phius_monthly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1183</v>
      </c>
      <c r="B1059" s="66" t="s">
        <v>1157</v>
      </c>
      <c r="C1059" s="66" t="s">
        <v>1099</v>
      </c>
      <c r="D1059" s="67"/>
      <c r="E1059" s="67"/>
      <c r="F1059" s="67" t="str">
        <f>IFERROR(HLOOKUP('Transom (V105,V210,V420)'!D$6,'phius_monthly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1185</v>
      </c>
      <c r="B1060" s="66" t="s">
        <v>1174</v>
      </c>
      <c r="C1060" s="66" t="s">
        <v>1071</v>
      </c>
      <c r="D1060" s="67"/>
      <c r="E1060" s="67"/>
      <c r="F1060" s="67" t="str">
        <f>IFERROR(HLOOKUP('Transom (V105,V210,V420)'!D$6,'phius_monthly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Transom (V105,V210,V420)</vt:lpstr>
      <vt:lpstr>Custom Storage Tank</vt:lpstr>
      <vt:lpstr>Custom Climate Data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2025-02-19T20:54:27Z</dcterms:modified>
</cp:coreProperties>
</file>