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jorte\Phius Dropbox\PHIUS Shared\Certification\Project Certification\01_Calculators_Protocol\Excel\"/>
    </mc:Choice>
  </mc:AlternateContent>
  <xr:revisionPtr revIDLastSave="0" documentId="13_ncr:1_{8581F478-CFE3-4F25-AADB-C55F456C905F}" xr6:coauthVersionLast="47" xr6:coauthVersionMax="47" xr10:uidLastSave="{00000000-0000-0000-0000-000000000000}"/>
  <bookViews>
    <workbookView xWindow="28680" yWindow="-120" windowWidth="24240" windowHeight="13020" xr2:uid="{25843843-E803-41C8-AE44-3189B0643F0A}"/>
  </bookViews>
  <sheets>
    <sheet name="No Rating" sheetId="1" r:id="rId1"/>
    <sheet name="AHRI Rating" sheetId="2" r:id="rId2"/>
  </sheets>
  <externalReferences>
    <externalReference r:id="rId3"/>
    <externalReference r:id="rId4"/>
    <externalReference r:id="rId5"/>
    <externalReference r:id="rId6"/>
  </externalReferences>
  <definedNames>
    <definedName name="_R1">'[1]Fastener Correction'!#REF!</definedName>
    <definedName name="Af">'[1]Fastener Correction'!#REF!</definedName>
    <definedName name="Ar">'[2]Fastener Correction'!#REF!</definedName>
    <definedName name="d0">'[1]Fastener Correction'!#REF!</definedName>
    <definedName name="d1_">'[1]Fastener Correction'!#REF!</definedName>
    <definedName name="ef">'[1]Fastener Correction'!#REF!</definedName>
    <definedName name="Fensterdaten">#REF!</definedName>
    <definedName name="lmf">'[1]Fastener Correction'!#REF!</definedName>
    <definedName name="NameDrop">'[1]Common Areas (MF)'!#REF!:INDEX('[1]Common Areas (MF)'!#REF!,MAX('[1]Common Areas (MF)'!#REF!),1)</definedName>
    <definedName name="nf">'[1]Fastener Correction'!#REF!</definedName>
    <definedName name="re">'[2]Fastener Correction'!#REF!</definedName>
    <definedName name="Rooms">[1]!Room_Type[Room Type]</definedName>
    <definedName name="RTh">'[1]Fastener Correction'!#REF!</definedName>
    <definedName name="solver_adj" hidden="1">'[3]Summer SI'!$K$151:$K$152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hidden="1">'[3]Summer SI'!$M$151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2</definedName>
    <definedName name="solver_val" hidden="1">0</definedName>
    <definedName name="Z_11660EA0_834D_4736_B93B_F44BEA6FF964_.wvu.PrintArea" hidden="1">'[3]Compact SI'!$A$83:$G$103</definedName>
    <definedName name="Z_11660EA0_834D_4736_B93B_F44BEA6FF964_.wvu.Rows" hidden="1">'[4]Compact SI'!#REF!</definedName>
    <definedName name="Z_33DA5C44_9B06_11DB_96B4_00E01850B65A_.wvu.Cols" hidden="1">'[3]U-List SI'!$AQ:$AV</definedName>
    <definedName name="Z_33DA5C44_9B06_11DB_96B4_00E01850B65A_.wvu.PrintArea" hidden="1">'[4]WinType SI'!$A$2:$P$18,'[4]WinType SI'!$A$76:$I$92</definedName>
    <definedName name="Z_33DA5C44_9B06_11DB_96B4_00E01850B65A_.wvu.PrintTitles" hidden="1">'[3]WinType SI'!$1:$1</definedName>
    <definedName name="Z_33DA5C44_9B06_11DB_96B4_00E01850B65A_.wvu.Rows" hidden="1">'[3]SolarDHW SI'!$18:$18</definedName>
    <definedName name="Z_F915C42F_B875_438F_A5F9_8AB3862536D5_.wvu.PrintArea" hidden="1">'[3]Compact SI'!$R$27:$AF$53</definedName>
    <definedName name="Z_F915C42F_B875_438F_A5F9_8AB3862536D5_.wvu.Rows" hidden="1">'[4]Compact SI'!$18:$19,'[4]Compact SI'!$28:$29,'[4]Compact SI'!$31:$33,'[4]Compact SI'!$38:$38,'[4]Compact SI'!$41:$43,'[4]Compact SI'!$46:$48,'[4]Compact SI'!$51:$51,'[4]Compact SI'!$53:$55,'[4]Compact SI'!$57:$70,'[4]Compact SI'!$83:$134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D10" i="2"/>
  <c r="D4" i="2" s="1"/>
  <c r="D5" i="2"/>
  <c r="D21" i="1" l="1"/>
  <c r="D22" i="1" s="1"/>
  <c r="D15" i="1"/>
  <c r="D16" i="1" s="1"/>
  <c r="D10" i="1"/>
  <c r="D5" i="1" l="1"/>
  <c r="D4" i="1"/>
</calcChain>
</file>

<file path=xl/sharedStrings.xml><?xml version="1.0" encoding="utf-8"?>
<sst xmlns="http://schemas.openxmlformats.org/spreadsheetml/2006/main" count="62" uniqueCount="38">
  <si>
    <t>Phius: System &gt; Device &gt; Water Storage : DHW</t>
  </si>
  <si>
    <t>Input Options</t>
  </si>
  <si>
    <t>Specific total losses</t>
  </si>
  <si>
    <t>Btu/hr.F</t>
  </si>
  <si>
    <t>Total Losses</t>
  </si>
  <si>
    <t>Average Heat Released from Storage</t>
  </si>
  <si>
    <t>Btu/hr</t>
  </si>
  <si>
    <t>Indoor Temperature</t>
  </si>
  <si>
    <t>F</t>
  </si>
  <si>
    <t>Water Storage Temperature</t>
  </si>
  <si>
    <t>Delta T</t>
  </si>
  <si>
    <t>R/in</t>
  </si>
  <si>
    <t>Insulation Thickness</t>
  </si>
  <si>
    <t>in</t>
  </si>
  <si>
    <r>
      <t>hr.ft</t>
    </r>
    <r>
      <rPr>
        <vertAlign val="superscript"/>
        <sz val="11"/>
        <color theme="1"/>
        <rFont val="Open Sans"/>
        <family val="2"/>
      </rPr>
      <t>2</t>
    </r>
    <r>
      <rPr>
        <sz val="11"/>
        <color theme="1"/>
        <rFont val="Open Sans"/>
        <family val="2"/>
      </rPr>
      <t>.F/Btu</t>
    </r>
  </si>
  <si>
    <r>
      <t>Btu/hr.ft</t>
    </r>
    <r>
      <rPr>
        <vertAlign val="superscript"/>
        <sz val="11"/>
        <color theme="1"/>
        <rFont val="Open Sans"/>
        <family val="2"/>
      </rPr>
      <t>2</t>
    </r>
    <r>
      <rPr>
        <sz val="11"/>
        <color theme="1"/>
        <rFont val="Open Sans"/>
        <family val="2"/>
      </rPr>
      <t>.F</t>
    </r>
  </si>
  <si>
    <t>Diameter</t>
  </si>
  <si>
    <t>Height</t>
  </si>
  <si>
    <t>Surface Area</t>
  </si>
  <si>
    <r>
      <t>in</t>
    </r>
    <r>
      <rPr>
        <vertAlign val="superscript"/>
        <sz val="11"/>
        <color theme="1"/>
        <rFont val="Open Sans"/>
        <family val="2"/>
      </rPr>
      <t>2</t>
    </r>
  </si>
  <si>
    <r>
      <t>ft</t>
    </r>
    <r>
      <rPr>
        <vertAlign val="superscript"/>
        <sz val="11"/>
        <color theme="1"/>
        <rFont val="Open Sans"/>
        <family val="2"/>
      </rPr>
      <t>2</t>
    </r>
  </si>
  <si>
    <t>Insulation Performance</t>
  </si>
  <si>
    <t>Insulation R-Value</t>
  </si>
  <si>
    <t>Tank Insulation Data</t>
  </si>
  <si>
    <t>Insulation U-Value</t>
  </si>
  <si>
    <t>Tank Size Data</t>
  </si>
  <si>
    <t>Tank Storage Temperature</t>
  </si>
  <si>
    <t>v25.1.0 | 2025.06</t>
  </si>
  <si>
    <t>Specific Total Thermal Storage Losses</t>
  </si>
  <si>
    <t>Tank Data</t>
  </si>
  <si>
    <t>gal</t>
  </si>
  <si>
    <t>Storage Capacity</t>
  </si>
  <si>
    <t>[F/hr]</t>
  </si>
  <si>
    <t>AHRI - Standby Loss</t>
  </si>
  <si>
    <t>Required input cells.</t>
  </si>
  <si>
    <t>Inputs for Energy model.</t>
  </si>
  <si>
    <t>Notes / Instructions / Units</t>
  </si>
  <si>
    <t>Calculated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</si>
</sst>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00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Open Sans"/>
      <family val="2"/>
    </font>
    <font>
      <vertAlign val="superscript"/>
      <sz val="11"/>
      <color theme="1"/>
      <name val="Open Sans"/>
      <family val="2"/>
    </font>
    <font>
      <b/>
      <sz val="14"/>
      <color rgb="FFFFFFFF"/>
      <name val="Open Sans"/>
      <family val="2"/>
    </font>
    <font>
      <b/>
      <sz val="11"/>
      <color rgb="FFFFFFFF"/>
      <name val="Open Sans"/>
      <family val="2"/>
    </font>
    <font>
      <b/>
      <sz val="16"/>
      <color rgb="FFFFFFFF"/>
      <name val="Open Sans"/>
      <family val="2"/>
    </font>
    <font>
      <sz val="10"/>
      <color theme="1"/>
      <name val="Open Sans"/>
      <family val="2"/>
    </font>
    <font>
      <sz val="10"/>
      <color rgb="FF000000"/>
      <name val="Arial"/>
      <family val="2"/>
    </font>
    <font>
      <sz val="16"/>
      <color theme="1"/>
      <name val="Open Sans"/>
      <family val="2"/>
    </font>
    <font>
      <sz val="12"/>
      <color rgb="FF000000"/>
      <name val="Open Sans"/>
      <family val="2"/>
    </font>
    <font>
      <b/>
      <sz val="12"/>
      <color rgb="FFFFFFFF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</cellStyleXfs>
  <cellXfs count="36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4" fillId="2" borderId="4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vertical="center" wrapText="1"/>
    </xf>
    <xf numFmtId="0" fontId="2" fillId="0" borderId="0" xfId="0" applyFont="1"/>
    <xf numFmtId="0" fontId="2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7" fillId="0" borderId="0" xfId="0" applyFont="1"/>
    <xf numFmtId="166" fontId="2" fillId="5" borderId="4" xfId="0" applyNumberFormat="1" applyFont="1" applyFill="1" applyBorder="1" applyAlignment="1">
      <alignment vertical="center" wrapText="1"/>
    </xf>
    <xf numFmtId="165" fontId="2" fillId="5" borderId="4" xfId="1" applyNumberFormat="1" applyFont="1" applyFill="1" applyBorder="1" applyAlignment="1" applyProtection="1">
      <alignment vertical="center" wrapText="1"/>
    </xf>
    <xf numFmtId="1" fontId="2" fillId="5" borderId="4" xfId="0" applyNumberFormat="1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0" fillId="4" borderId="1" xfId="3" applyFont="1" applyFill="1" applyBorder="1" applyAlignment="1">
      <alignment horizontal="center" vertical="center" wrapText="1"/>
    </xf>
    <xf numFmtId="0" fontId="10" fillId="4" borderId="2" xfId="3" applyFont="1" applyFill="1" applyBorder="1" applyAlignment="1">
      <alignment horizontal="center" vertical="center" wrapText="1"/>
    </xf>
    <xf numFmtId="0" fontId="10" fillId="4" borderId="3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E5CC954E-7B06-4B7A-A088-2E7E0C7F8E95}"/>
    <cellStyle name="Normal 2 2" xfId="3" xr:uid="{D8BFB963-F1B1-46FA-A46A-85223064A093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rte\Phius%20Dropbox\PHIUS%20Shared\Certification\Project%20Certification\01_Calculators_Protocol\Excel\01_Calculators%20-%20Master%20List.xlsx" TargetMode="External"/><Relationship Id="rId1" Type="http://schemas.openxmlformats.org/officeDocument/2006/relationships/externalLinkPath" Target="01_Calculators%20-%20Master%20Li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jpsor/Dropbox%20(PHIUS)/PHIUS%20Shared/Certification%20Team/Project%20Certification/01_Calculators_Protocol/Excel/Calculators%20-%20Master%20Li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swright/Documents/2012/2012%20Wright%20On/2012-08%20emerson/2012-08-22%20emerson%20PHP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%20UP%20FOR%20SSD%20-%20desktop/Passive%20Energy%20Designs/Projects/PHIUS%20files/Projects/PHIUS%20-%20VertdesignInc/THERM/101103%20fairview%20examp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RV Interpolation calc"/>
      <sheetName val="Manual Daylighting Controls"/>
      <sheetName val="Kitchen Exhaust 5ACH to cfm"/>
      <sheetName val="FSCALE Calculations"/>
      <sheetName val="Cooling COP Deration"/>
      <sheetName val="Temperature Reduction Factor"/>
      <sheetName val="Non-Res DHW"/>
      <sheetName val="Supply Air Temp"/>
      <sheetName val="HPWH outside"/>
      <sheetName val="Convert cfm50 to cfm75"/>
      <sheetName val="Dryer Inputs"/>
      <sheetName val="Deep Footing"/>
      <sheetName val="NFRC - Window Calculation"/>
      <sheetName val="ERV Outside Thermal Envelope"/>
      <sheetName val="Multiple Heat Pumps"/>
      <sheetName val="Estimate FCU run-times"/>
      <sheetName val="Pool Calc (Outdoor)"/>
      <sheetName val="Recirc Pump Run Time"/>
      <sheetName val="Low Slope Roofs"/>
      <sheetName val="Swegon Language"/>
      <sheetName val="UEF to EF"/>
      <sheetName val="HP Average COP"/>
      <sheetName val="IMEF"/>
      <sheetName val="HW Storage - AHRI"/>
      <sheetName val="HW Storage - No Rating"/>
      <sheetName val="Screening Definition"/>
      <sheetName val="BLINDS"/>
      <sheetName val="Walk-In Cooler"/>
      <sheetName val="Thermal Mass"/>
      <sheetName val="Fastener Correction"/>
      <sheetName val="Non-Res PHIUS+ 2018 targets"/>
      <sheetName val="Non-South Shading"/>
      <sheetName val="HP Performance"/>
      <sheetName val="HPWH COP"/>
      <sheetName val="Make-Up Air"/>
      <sheetName val="Process Load"/>
      <sheetName val="PHIUS+ SF"/>
      <sheetName val="PHIUS+ MF"/>
      <sheetName val="Dwelling Units (MF)"/>
      <sheetName val="Common Areas (MF)"/>
      <sheetName val="Exterior Lighting (MF)"/>
      <sheetName val="Garage Lighting(MF)"/>
      <sheetName val="PV Utilization Curves"/>
      <sheetName val="Uneven Reveals"/>
      <sheetName val="Detailed LPD"/>
      <sheetName val="Site Shading v2"/>
      <sheetName val="Edge Uf to Psi spacer"/>
      <sheetName val="Campus Community Certification"/>
      <sheetName val="01_Calculators - Master Lis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wegon Language"/>
      <sheetName val="Multiple Heat Pumps"/>
      <sheetName val="UEF to EF"/>
      <sheetName val="HP Average COP"/>
      <sheetName val="HW Storage - AHRI"/>
      <sheetName val="Screening Definition"/>
      <sheetName val="IMEF"/>
      <sheetName val="BLINDS"/>
      <sheetName val="Walk-In Cooler"/>
      <sheetName val="Thermal Mass"/>
      <sheetName val="Fastener Correction"/>
      <sheetName val="NFRC - Window Calc"/>
      <sheetName val="Non-Res PHIUS+ 2018 targets"/>
      <sheetName val="Non-South Shading"/>
      <sheetName val="HP Performance"/>
      <sheetName val="HPWH COP"/>
      <sheetName val="HPWH OUT"/>
      <sheetName val="Make-Up Air"/>
      <sheetName val="Process Load"/>
      <sheetName val="PHIUS+ SF"/>
      <sheetName val="PHIUS+ MF"/>
      <sheetName val="Dwelling Units (MF)"/>
      <sheetName val="Common Areas (MF)"/>
      <sheetName val="Exterior Lighting (MF)"/>
      <sheetName val="Garage Lighting(MF)"/>
      <sheetName val="On-Demand-In Progress"/>
      <sheetName val="PV Utilization Curves"/>
      <sheetName val="Uneven Reveals"/>
      <sheetName val="Detailed LPD"/>
      <sheetName val="Calculators - Master List"/>
      <sheetName val="UEF Calc"/>
      <sheetName val="Washing Machine"/>
      <sheetName val="Estimate FCU run-times"/>
      <sheetName val="Pool Calc (Outdoor)"/>
      <sheetName val="Recirc Pump Run Time"/>
      <sheetName val="Low Slope Roofs"/>
      <sheetName val="Non-Res Occupancy"/>
      <sheetName val="Site Shading"/>
      <sheetName val="Site Shading v2"/>
      <sheetName val="Calculators - Master List.xlsx"/>
      <sheetName val="Edge Uf to Psi spac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Conversion"/>
      <sheetName val="Verification"/>
      <sheetName val="Verification SI"/>
      <sheetName val="REPORT"/>
      <sheetName val="NOTES"/>
      <sheetName val="RefDims"/>
      <sheetName val="Areas"/>
      <sheetName val="Areas SI"/>
      <sheetName val="R-List"/>
      <sheetName val="U-List SI"/>
      <sheetName val="R-Values"/>
      <sheetName val="U-Values SI"/>
      <sheetName val="Ground 1"/>
      <sheetName val="Ground 1 SI"/>
      <sheetName val="Ground 2"/>
      <sheetName val="Ground 2 SI"/>
      <sheetName val="Ground 3"/>
      <sheetName val="Ground 3 SI"/>
      <sheetName val="WinEntry"/>
      <sheetName val="Window"/>
      <sheetName val="Window SI"/>
      <sheetName val="WinType"/>
      <sheetName val="WinType SI"/>
      <sheetName val="Shading"/>
      <sheetName val="Shading SI"/>
      <sheetName val="Ventilation"/>
      <sheetName val="Ventilation SI"/>
      <sheetName val="Annual Heat Demand"/>
      <sheetName val="Annual Heat Demand SI"/>
      <sheetName val="Monthly"/>
      <sheetName val="Monthly SI"/>
      <sheetName val="Heat Load"/>
      <sheetName val="Heat Load SI"/>
      <sheetName val="Summer"/>
      <sheetName val="Summer SI"/>
      <sheetName val="Shading-S"/>
      <sheetName val="Shading-S SI"/>
      <sheetName val="SummVent"/>
      <sheetName val="SummVent SI"/>
      <sheetName val="Cooling"/>
      <sheetName val="Cooling SI"/>
      <sheetName val="Cooling Units"/>
      <sheetName val="Cooling Units SI"/>
      <sheetName val="Cooling Load"/>
      <sheetName val="Cooling Load SI"/>
      <sheetName val="DHW"/>
      <sheetName val="DHW SI"/>
      <sheetName val="SolarDHW"/>
      <sheetName val="SolarDHW SI"/>
      <sheetName val="Electricity"/>
      <sheetName val="Electricity SI"/>
      <sheetName val="Elec Non-Dom"/>
      <sheetName val="Elec Non-Dom SI"/>
      <sheetName val="Aux Elec"/>
      <sheetName val="Aux Elec SI"/>
      <sheetName val="PE Value"/>
      <sheetName val="PE Value SI"/>
      <sheetName val="Compact"/>
      <sheetName val="Compact SI"/>
      <sheetName val="Boiler"/>
      <sheetName val="Boiler SI"/>
      <sheetName val="District Heat"/>
      <sheetName val="District Heat SI"/>
      <sheetName val="Climate"/>
      <sheetName val="Climate SI"/>
      <sheetName val="IHG"/>
      <sheetName val="IHG SI"/>
      <sheetName val="IHG Non-Dom"/>
      <sheetName val="IHG Non-Dom SI"/>
      <sheetName val="Use Non-Dom"/>
      <sheetName val="Use Non-Dom SI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Passive House Planning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8">
          <cell r="D18" t="str">
            <v>Additional Reduction Factor Shading</v>
          </cell>
          <cell r="E18" t="str">
            <v>rother</v>
          </cell>
          <cell r="F18" t="str">
            <v/>
          </cell>
          <cell r="G18" t="str">
            <v>%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18">
          <cell r="B18" t="str">
            <v>Primärenergie-Faktor Strom</v>
          </cell>
        </row>
        <row r="27">
          <cell r="S27" t="str">
            <v>Interpolation von Leistung und COP aus den Prüfstandswerten in Abh. der Außentemperatur</v>
          </cell>
        </row>
        <row r="28">
          <cell r="R28" t="str">
            <v>Leistung bzw. COP</v>
          </cell>
          <cell r="S28" t="str">
            <v>PWP,Heiz(THeizlast)</v>
          </cell>
          <cell r="T28" t="str">
            <v>PWP,Heiz(TBereit)</v>
          </cell>
          <cell r="U28" t="str">
            <v>PWP,WW(THeizlast)</v>
          </cell>
          <cell r="V28" t="str">
            <v>PWP,WW(TBereit)</v>
          </cell>
          <cell r="W28" t="str">
            <v>PWP,Bereit(THeizlast)</v>
          </cell>
          <cell r="X28" t="str">
            <v>PWP,Bereit(TBereit)</v>
          </cell>
          <cell r="Y28" t="str">
            <v>COPHeiz, 0 bis tleist</v>
          </cell>
          <cell r="Z28" t="str">
            <v>COPHeiz,tleist bis tBereit</v>
          </cell>
          <cell r="AA28" t="str">
            <v>COPWW,0 bis tHeiztage</v>
          </cell>
          <cell r="AB28" t="str">
            <v>COPWW,tleist bis tHeiztage</v>
          </cell>
          <cell r="AC28" t="str">
            <v>COPBereit,0 bis tleist</v>
          </cell>
          <cell r="AD28" t="str">
            <v>COPBereit,tleist bis tHeiztage</v>
          </cell>
          <cell r="AE28" t="str">
            <v>COPWW,Sommer</v>
          </cell>
          <cell r="AF28" t="str">
            <v>COPBereit,Sommer</v>
          </cell>
        </row>
        <row r="29">
          <cell r="R29" t="str">
            <v>Außentemperatur [°C]</v>
          </cell>
          <cell r="S29" t="e">
            <v>#VALUE!</v>
          </cell>
          <cell r="T29" t="e">
            <v>#VALUE!</v>
          </cell>
          <cell r="U29" t="e">
            <v>#VALUE!</v>
          </cell>
          <cell r="V29" t="e">
            <v>#VALUE!</v>
          </cell>
          <cell r="W29" t="e">
            <v>#VALUE!</v>
          </cell>
          <cell r="X29" t="e">
            <v>#VALUE!</v>
          </cell>
          <cell r="Y29" t="e">
            <v>#VALUE!</v>
          </cell>
          <cell r="Z29" t="e">
            <v>#VALUE!</v>
          </cell>
          <cell r="AA29" t="e">
            <v>#VALUE!</v>
          </cell>
          <cell r="AB29" t="e">
            <v>#VALUE!</v>
          </cell>
          <cell r="AC29" t="e">
            <v>#VALUE!</v>
          </cell>
          <cell r="AD29" t="e">
            <v>#VALUE!</v>
          </cell>
          <cell r="AE29">
            <v>20</v>
          </cell>
          <cell r="AF29">
            <v>20</v>
          </cell>
        </row>
        <row r="30">
          <cell r="R30" t="str">
            <v>a1,2,3,4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R31" t="str">
            <v>b1,2,3,4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R32" t="str">
            <v>a1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R33" t="str">
            <v>b1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6">
          <cell r="R36" t="str">
            <v>a2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R37" t="str">
            <v>b2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R38" t="str">
            <v>a3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R39" t="str">
            <v>b3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R40" t="str">
            <v>T1</v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  <cell r="AE40" t="str">
            <v/>
          </cell>
          <cell r="AF40" t="str">
            <v/>
          </cell>
        </row>
        <row r="41">
          <cell r="R41" t="str">
            <v>T2</v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 t="str">
            <v/>
          </cell>
          <cell r="AE41" t="str">
            <v/>
          </cell>
          <cell r="AF41" t="str">
            <v/>
          </cell>
        </row>
        <row r="42">
          <cell r="R42" t="str">
            <v>T3</v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/>
          </cell>
          <cell r="AE42" t="str">
            <v/>
          </cell>
          <cell r="AF42" t="str">
            <v/>
          </cell>
        </row>
        <row r="43">
          <cell r="R43" t="str">
            <v>T4</v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 t="str">
            <v/>
          </cell>
          <cell r="AE43" t="str">
            <v/>
          </cell>
          <cell r="AF43" t="str">
            <v/>
          </cell>
        </row>
        <row r="44">
          <cell r="R44" t="str">
            <v>P bzw. COP Punkt 1</v>
          </cell>
          <cell r="S44" t="e">
            <v>#N/A</v>
          </cell>
          <cell r="T44" t="e">
            <v>#N/A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Z44" t="e">
            <v>#N/A</v>
          </cell>
          <cell r="AA44" t="e">
            <v>#N/A</v>
          </cell>
          <cell r="AB44" t="e">
            <v>#N/A</v>
          </cell>
          <cell r="AC44" t="e">
            <v>#N/A</v>
          </cell>
          <cell r="AD44" t="e">
            <v>#N/A</v>
          </cell>
          <cell r="AE44" t="e">
            <v>#N/A</v>
          </cell>
          <cell r="AF44" t="e">
            <v>#N/A</v>
          </cell>
        </row>
        <row r="45">
          <cell r="R45" t="str">
            <v>P bzw. COP Punkt 2</v>
          </cell>
          <cell r="S45" t="e">
            <v>#N/A</v>
          </cell>
          <cell r="T45" t="e">
            <v>#N/A</v>
          </cell>
          <cell r="U45" t="e">
            <v>#N/A</v>
          </cell>
          <cell r="V45" t="e">
            <v>#N/A</v>
          </cell>
          <cell r="W45" t="e">
            <v>#N/A</v>
          </cell>
          <cell r="X45" t="e">
            <v>#N/A</v>
          </cell>
          <cell r="Y45" t="e">
            <v>#N/A</v>
          </cell>
          <cell r="Z45" t="e">
            <v>#N/A</v>
          </cell>
          <cell r="AA45" t="e">
            <v>#N/A</v>
          </cell>
          <cell r="AB45" t="e">
            <v>#N/A</v>
          </cell>
          <cell r="AC45" t="e">
            <v>#N/A</v>
          </cell>
          <cell r="AD45" t="e">
            <v>#N/A</v>
          </cell>
          <cell r="AE45" t="e">
            <v>#N/A</v>
          </cell>
          <cell r="AF45" t="e">
            <v>#N/A</v>
          </cell>
        </row>
        <row r="46">
          <cell r="R46" t="str">
            <v>P bzw. COP Punkt 3</v>
          </cell>
          <cell r="S46" t="e">
            <v>#N/A</v>
          </cell>
          <cell r="T46" t="e">
            <v>#N/A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Z46" t="e">
            <v>#N/A</v>
          </cell>
          <cell r="AA46" t="e">
            <v>#N/A</v>
          </cell>
          <cell r="AB46" t="e">
            <v>#N/A</v>
          </cell>
          <cell r="AC46" t="e">
            <v>#N/A</v>
          </cell>
          <cell r="AD46" t="e">
            <v>#N/A</v>
          </cell>
          <cell r="AE46" t="e">
            <v>#N/A</v>
          </cell>
          <cell r="AF46" t="e">
            <v>#N/A</v>
          </cell>
        </row>
        <row r="47">
          <cell r="R47" t="str">
            <v>P bzw. COP Punkt 4</v>
          </cell>
          <cell r="S47" t="e">
            <v>#N/A</v>
          </cell>
          <cell r="T47" t="e">
            <v>#N/A</v>
          </cell>
          <cell r="U47" t="e">
            <v>#N/A</v>
          </cell>
          <cell r="V47" t="e">
            <v>#N/A</v>
          </cell>
          <cell r="W47" t="e">
            <v>#N/A</v>
          </cell>
          <cell r="X47" t="e">
            <v>#N/A</v>
          </cell>
          <cell r="Y47" t="e">
            <v>#N/A</v>
          </cell>
          <cell r="Z47" t="e">
            <v>#N/A</v>
          </cell>
          <cell r="AA47" t="e">
            <v>#N/A</v>
          </cell>
          <cell r="AB47" t="e">
            <v>#N/A</v>
          </cell>
          <cell r="AC47" t="e">
            <v>#N/A</v>
          </cell>
          <cell r="AD47" t="e">
            <v>#N/A</v>
          </cell>
          <cell r="AE47" t="e">
            <v>#N/A</v>
          </cell>
          <cell r="AF47" t="e">
            <v>#N/A</v>
          </cell>
        </row>
        <row r="48">
          <cell r="R48" t="str">
            <v>Tamb&lt;T1</v>
          </cell>
          <cell r="S48" t="e">
            <v>#VALUE!</v>
          </cell>
          <cell r="T48" t="e">
            <v>#VALUE!</v>
          </cell>
          <cell r="U48" t="e">
            <v>#VALUE!</v>
          </cell>
          <cell r="V48" t="e">
            <v>#VALUE!</v>
          </cell>
          <cell r="W48" t="e">
            <v>#VALUE!</v>
          </cell>
          <cell r="X48" t="e">
            <v>#VALUE!</v>
          </cell>
          <cell r="Y48" t="e">
            <v>#VALUE!</v>
          </cell>
          <cell r="Z48" t="e">
            <v>#VALUE!</v>
          </cell>
          <cell r="AA48" t="e">
            <v>#VALUE!</v>
          </cell>
          <cell r="AB48" t="e">
            <v>#VALUE!</v>
          </cell>
          <cell r="AC48" t="e">
            <v>#VALUE!</v>
          </cell>
          <cell r="AD48" t="e">
            <v>#VALUE!</v>
          </cell>
          <cell r="AE48">
            <v>0</v>
          </cell>
          <cell r="AF48">
            <v>0</v>
          </cell>
        </row>
        <row r="49">
          <cell r="R49" t="str">
            <v>T1&lt;=Tamb&lt;T2</v>
          </cell>
          <cell r="S49" t="e">
            <v>#VALUE!</v>
          </cell>
          <cell r="T49" t="e">
            <v>#VALUE!</v>
          </cell>
          <cell r="U49" t="e">
            <v>#VALUE!</v>
          </cell>
          <cell r="V49" t="e">
            <v>#VALUE!</v>
          </cell>
          <cell r="W49" t="e">
            <v>#VALUE!</v>
          </cell>
          <cell r="X49" t="e">
            <v>#VALUE!</v>
          </cell>
          <cell r="Y49" t="e">
            <v>#VALUE!</v>
          </cell>
          <cell r="Z49" t="e">
            <v>#VALUE!</v>
          </cell>
          <cell r="AA49" t="e">
            <v>#VALUE!</v>
          </cell>
          <cell r="AB49" t="e">
            <v>#VALUE!</v>
          </cell>
          <cell r="AC49" t="e">
            <v>#VALUE!</v>
          </cell>
          <cell r="AD49" t="e">
            <v>#VALUE!</v>
          </cell>
          <cell r="AE49">
            <v>0</v>
          </cell>
          <cell r="AF49">
            <v>0</v>
          </cell>
        </row>
        <row r="50">
          <cell r="R50" t="str">
            <v>T2&lt;=Tamb&lt;T3</v>
          </cell>
          <cell r="S50" t="e">
            <v>#VALUE!</v>
          </cell>
          <cell r="T50" t="e">
            <v>#VALUE!</v>
          </cell>
          <cell r="U50" t="e">
            <v>#VALUE!</v>
          </cell>
          <cell r="V50" t="e">
            <v>#VALUE!</v>
          </cell>
          <cell r="W50" t="e">
            <v>#VALUE!</v>
          </cell>
          <cell r="X50" t="e">
            <v>#VALUE!</v>
          </cell>
          <cell r="Y50" t="e">
            <v>#VALUE!</v>
          </cell>
          <cell r="Z50" t="e">
            <v>#VALUE!</v>
          </cell>
          <cell r="AA50" t="e">
            <v>#VALUE!</v>
          </cell>
          <cell r="AB50" t="e">
            <v>#VALUE!</v>
          </cell>
          <cell r="AC50" t="e">
            <v>#VALUE!</v>
          </cell>
          <cell r="AD50" t="e">
            <v>#VALUE!</v>
          </cell>
          <cell r="AE50">
            <v>0</v>
          </cell>
          <cell r="AF50">
            <v>0</v>
          </cell>
        </row>
        <row r="51">
          <cell r="R51" t="str">
            <v>T3&lt;=Tamb&lt;T4</v>
          </cell>
          <cell r="S51" t="e">
            <v>#VALUE!</v>
          </cell>
          <cell r="T51" t="e">
            <v>#VALUE!</v>
          </cell>
          <cell r="U51" t="e">
            <v>#VALUE!</v>
          </cell>
          <cell r="V51" t="e">
            <v>#VALUE!</v>
          </cell>
          <cell r="W51" t="e">
            <v>#VALUE!</v>
          </cell>
          <cell r="X51" t="e">
            <v>#VALUE!</v>
          </cell>
          <cell r="Y51" t="e">
            <v>#VALUE!</v>
          </cell>
          <cell r="Z51" t="e">
            <v>#VALUE!</v>
          </cell>
          <cell r="AA51" t="e">
            <v>#VALUE!</v>
          </cell>
          <cell r="AB51" t="e">
            <v>#VALUE!</v>
          </cell>
          <cell r="AC51" t="e">
            <v>#VALUE!</v>
          </cell>
          <cell r="AD51" t="e">
            <v>#VALUE!</v>
          </cell>
          <cell r="AE51">
            <v>0</v>
          </cell>
          <cell r="AF51">
            <v>0</v>
          </cell>
        </row>
        <row r="52">
          <cell r="R52" t="str">
            <v>Tamb&gt;=T4</v>
          </cell>
          <cell r="S52" t="e">
            <v>#VALUE!</v>
          </cell>
          <cell r="T52" t="e">
            <v>#VALUE!</v>
          </cell>
          <cell r="U52" t="e">
            <v>#VALUE!</v>
          </cell>
          <cell r="V52" t="e">
            <v>#VALUE!</v>
          </cell>
          <cell r="W52" t="e">
            <v>#VALUE!</v>
          </cell>
          <cell r="X52" t="e">
            <v>#VALUE!</v>
          </cell>
          <cell r="Y52" t="e">
            <v>#VALUE!</v>
          </cell>
          <cell r="Z52" t="e">
            <v>#VALUE!</v>
          </cell>
          <cell r="AA52" t="e">
            <v>#VALUE!</v>
          </cell>
          <cell r="AB52" t="e">
            <v>#VALUE!</v>
          </cell>
          <cell r="AC52" t="e">
            <v>#VALUE!</v>
          </cell>
          <cell r="AD52" t="e">
            <v>#VALUE!</v>
          </cell>
          <cell r="AE52">
            <v>0</v>
          </cell>
          <cell r="AF52">
            <v>0</v>
          </cell>
        </row>
        <row r="53">
          <cell r="R53" t="str">
            <v>P bzw. COP interpol.</v>
          </cell>
          <cell r="S53" t="e">
            <v>#VALUE!</v>
          </cell>
          <cell r="T53" t="e">
            <v>#VALUE!</v>
          </cell>
          <cell r="U53" t="e">
            <v>#VALUE!</v>
          </cell>
          <cell r="V53" t="e">
            <v>#VALUE!</v>
          </cell>
          <cell r="W53" t="e">
            <v>#VALUE!</v>
          </cell>
          <cell r="X53" t="e">
            <v>#VALUE!</v>
          </cell>
          <cell r="Y53" t="e">
            <v>#VALUE!</v>
          </cell>
          <cell r="Z53" t="e">
            <v>#VALUE!</v>
          </cell>
          <cell r="AA53" t="e">
            <v>#VALUE!</v>
          </cell>
          <cell r="AB53" t="e">
            <v>#VALUE!</v>
          </cell>
          <cell r="AC53" t="e">
            <v>#VALUE!</v>
          </cell>
          <cell r="AD53" t="e">
            <v>#VALUE!</v>
          </cell>
          <cell r="AE53">
            <v>0</v>
          </cell>
          <cell r="AF53">
            <v>0</v>
          </cell>
        </row>
        <row r="83">
          <cell r="B83" t="str">
            <v>Mittlere Arbeitszahl WP Heizung 0 bis tleist</v>
          </cell>
          <cell r="D83" t="str">
            <v>COPHeiz, 0 bis tleist</v>
          </cell>
          <cell r="F83" t="e">
            <v>#VALUE!</v>
          </cell>
        </row>
        <row r="84">
          <cell r="B84" t="str">
            <v>Wärmelieferung WP Heizung  0 bis tleist</v>
          </cell>
          <cell r="D84" t="str">
            <v>QWP,Heiz, 0 bis tleist</v>
          </cell>
          <cell r="F84" t="e">
            <v>#VALUE!</v>
          </cell>
          <cell r="G84" t="str">
            <v>kWh/a</v>
          </cell>
        </row>
        <row r="85">
          <cell r="B85" t="str">
            <v>Mittlere Arbeitszahl WP Heizung tleist bis tBereit</v>
          </cell>
          <cell r="D85" t="str">
            <v>COPHeiz,tleist bis tBereit</v>
          </cell>
          <cell r="F85" t="e">
            <v>#VALUE!</v>
          </cell>
        </row>
        <row r="86">
          <cell r="B86" t="str">
            <v>Wärmelieferung WP Heizung  tleist bis tBereit</v>
          </cell>
          <cell r="D86" t="str">
            <v>QWP,Heiz, tleist bis tBereit</v>
          </cell>
          <cell r="F86" t="e">
            <v>#VALUE!</v>
          </cell>
          <cell r="G86" t="str">
            <v>kWh/a</v>
          </cell>
        </row>
        <row r="87">
          <cell r="B87" t="str">
            <v xml:space="preserve">Mittlere Arbeitszahl WP Heizung </v>
          </cell>
          <cell r="F87" t="e">
            <v>#VALUE!</v>
          </cell>
        </row>
        <row r="88">
          <cell r="B88" t="str">
            <v>Mittlere Arbeitszahl WP Warmwasser 0 bis tHeiztage</v>
          </cell>
          <cell r="D88" t="str">
            <v>COPWW,0 bis tHeiztage</v>
          </cell>
          <cell r="F88" t="e">
            <v>#VALUE!</v>
          </cell>
        </row>
        <row r="89">
          <cell r="B89" t="str">
            <v>Wärmelieferung WP Warmwasser 0 bis tleist</v>
          </cell>
          <cell r="D89" t="str">
            <v>QWP,WW, 0 bis tHeiztage</v>
          </cell>
          <cell r="F89" t="e">
            <v>#VALUE!</v>
          </cell>
          <cell r="G89" t="str">
            <v>kWh/a</v>
          </cell>
        </row>
        <row r="90">
          <cell r="B90" t="str">
            <v>Mittlere Arbeitszahl WP Warmwasser tleist bis tHeiztage</v>
          </cell>
          <cell r="D90" t="str">
            <v>COPWW,tleist bis tHeiztage</v>
          </cell>
          <cell r="F90" t="e">
            <v>#VALUE!</v>
          </cell>
        </row>
        <row r="91">
          <cell r="B91" t="str">
            <v>Wärmelieferung WP Warmwasser tleist bis tHeiztage</v>
          </cell>
          <cell r="D91" t="str">
            <v>QWP,WW, tleist bis tHeiztage</v>
          </cell>
          <cell r="F91" t="e">
            <v>#VALUE!</v>
          </cell>
          <cell r="G91" t="str">
            <v>kWh/a</v>
          </cell>
        </row>
        <row r="92">
          <cell r="B92" t="str">
            <v>Mittlere Arbeitszahl WP Warmwasser Winter</v>
          </cell>
          <cell r="F92" t="e">
            <v>#VALUE!</v>
          </cell>
        </row>
        <row r="93">
          <cell r="B93" t="str">
            <v>Mittlere Arbeitszahl WP Bereitschaft 0 bis tHeiztage</v>
          </cell>
          <cell r="D93" t="str">
            <v>COPBereit,0 bis tleist</v>
          </cell>
          <cell r="F93" t="e">
            <v>#VALUE!</v>
          </cell>
        </row>
        <row r="94">
          <cell r="B94" t="str">
            <v>Wärmelieferung WP Bereitschaft 0 bis tleist</v>
          </cell>
          <cell r="D94" t="str">
            <v>QWP,Bereit, 0 bis tleist</v>
          </cell>
          <cell r="F94" t="e">
            <v>#VALUE!</v>
          </cell>
          <cell r="G94" t="str">
            <v>kWh/a</v>
          </cell>
        </row>
        <row r="95">
          <cell r="B95" t="str">
            <v>Mittlere Arbeitszahl WP Bereitschaft tleist bis tHeiztage</v>
          </cell>
          <cell r="D95" t="str">
            <v>COPBereit,tleist bis tHeiztage</v>
          </cell>
          <cell r="F95" t="e">
            <v>#VALUE!</v>
          </cell>
        </row>
        <row r="96">
          <cell r="B96" t="str">
            <v>Wärmelieferung WP Bereit tleist bis tHeiztage</v>
          </cell>
          <cell r="D96" t="str">
            <v>QWP,Bereit, tleist bis tHeiztage</v>
          </cell>
          <cell r="F96" t="e">
            <v>#VALUE!</v>
          </cell>
          <cell r="G96" t="str">
            <v>kWh/a</v>
          </cell>
        </row>
        <row r="97">
          <cell r="B97" t="str">
            <v>Mittlere Arbeitszahl WP Bereitschaft Winter</v>
          </cell>
          <cell r="D97" t="str">
            <v>COPBereit,Winter</v>
          </cell>
          <cell r="F97" t="e">
            <v>#VALUE!</v>
          </cell>
        </row>
        <row r="98">
          <cell r="B98" t="str">
            <v xml:space="preserve">Mittlere Arbeitszahl WP Bereitschaft Sommer </v>
          </cell>
          <cell r="D98" t="str">
            <v>COPBereit,Sommer</v>
          </cell>
          <cell r="F98">
            <v>0</v>
          </cell>
        </row>
        <row r="99">
          <cell r="B99" t="str">
            <v>Mittlere Arbeitszahl WP Warmwasser Sommer</v>
          </cell>
          <cell r="D99" t="str">
            <v>COPWW,Sommer</v>
          </cell>
          <cell r="F99">
            <v>0</v>
          </cell>
        </row>
        <row r="100">
          <cell r="B100" t="str">
            <v>Mittlere Arbeitszahl WP Warmwasser</v>
          </cell>
          <cell r="D100" t="str">
            <v>COPWW</v>
          </cell>
          <cell r="F100" t="e">
            <v>#VALUE!</v>
          </cell>
        </row>
        <row r="101">
          <cell r="B101" t="str">
            <v>Thermische Leistung Bereitschaftsbetrieb</v>
          </cell>
          <cell r="D101" t="str">
            <v>PBereit</v>
          </cell>
          <cell r="F101" t="e">
            <v>#VALUE!</v>
          </cell>
          <cell r="G101" t="str">
            <v>kW</v>
          </cell>
        </row>
        <row r="102">
          <cell r="B102" t="str">
            <v>Maximale Wärmeleistung der Wärmepumpe bei tleist</v>
          </cell>
          <cell r="D102" t="str">
            <v>Pleist</v>
          </cell>
          <cell r="F102" t="e">
            <v>#VALUE!</v>
          </cell>
          <cell r="G102" t="str">
            <v>kW</v>
          </cell>
        </row>
        <row r="103">
          <cell r="B103" t="str">
            <v>Heizlast</v>
          </cell>
          <cell r="D103" t="str">
            <v>PH</v>
          </cell>
          <cell r="F103">
            <v>2.5806534743832898</v>
          </cell>
          <cell r="G103" t="str">
            <v>kW</v>
          </cell>
        </row>
      </sheetData>
      <sheetData sheetId="60"/>
      <sheetData sheetId="61"/>
      <sheetData sheetId="62"/>
      <sheetData sheetId="63"/>
      <sheetData sheetId="64">
        <row r="89">
          <cell r="F89" t="str">
            <v>Ambient Temp (°F)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Conversion"/>
      <sheetName val="Verification"/>
      <sheetName val="Verification SI"/>
      <sheetName val="Climate"/>
      <sheetName val="RefDims"/>
      <sheetName val="Areas"/>
      <sheetName val="Areas SI"/>
      <sheetName val="R-List"/>
      <sheetName val="U-List SI"/>
      <sheetName val="Insulation"/>
      <sheetName val="Bridges"/>
      <sheetName val="R-Values"/>
      <sheetName val="U-Values SI"/>
      <sheetName val="Ground 1"/>
      <sheetName val="Ground 1 SI"/>
      <sheetName val="Ground 2"/>
      <sheetName val="Ground 2 SI"/>
      <sheetName val="Ground 3"/>
      <sheetName val="Ground 3 SI"/>
      <sheetName val="WinEntry"/>
      <sheetName val="Window"/>
      <sheetName val="Window SI"/>
      <sheetName val="WinType"/>
      <sheetName val="WinType SI"/>
      <sheetName val="Shading SI"/>
      <sheetName val="Shading"/>
      <sheetName val="Ventilation"/>
      <sheetName val="Ventilation SI"/>
      <sheetName val="Annual Heat Demand"/>
      <sheetName val="Annual Heat Demand SI"/>
      <sheetName val="Monthly"/>
      <sheetName val="Monthly SI"/>
      <sheetName val="Heat Load"/>
      <sheetName val="Heat Load SI"/>
      <sheetName val="Summer"/>
      <sheetName val="Summer SI"/>
      <sheetName val="Shading-S"/>
      <sheetName val="Shading-S SI"/>
      <sheetName val="SummVent"/>
      <sheetName val="SummVent SI"/>
      <sheetName val="Cooling"/>
      <sheetName val="Cooling SI"/>
      <sheetName val="Cooling Units"/>
      <sheetName val="Cooling Units SI"/>
      <sheetName val="Cooling Load"/>
      <sheetName val="Cooling Load SI"/>
      <sheetName val="DHW"/>
      <sheetName val="DHW SI"/>
      <sheetName val="SolarDHW"/>
      <sheetName val="SolarDHW SI"/>
      <sheetName val="Electricity"/>
      <sheetName val="Electricity SI"/>
      <sheetName val="Elec Non-Dom"/>
      <sheetName val="Elec Non-Dom SI"/>
      <sheetName val="Aux Elec"/>
      <sheetName val="Aux Elec SI"/>
      <sheetName val="PE Value"/>
      <sheetName val="PE Value SI"/>
      <sheetName val="Compact"/>
      <sheetName val="Compact SI"/>
      <sheetName val="Boiler"/>
      <sheetName val="Boiler SI"/>
      <sheetName val="District Heat"/>
      <sheetName val="District Heat SI"/>
      <sheetName val="Climate SI"/>
      <sheetName val="IHG"/>
      <sheetName val="IHG SI"/>
      <sheetName val="IHG Non-Dom"/>
      <sheetName val="IHG Non-Dom SI"/>
      <sheetName val="Use Non-Dom"/>
      <sheetName val="Use Non-Dom SI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 t="str">
            <v>G L A Z I N G     A C C O R D I N G     T O     C E R T I F I C A T I O N</v>
          </cell>
        </row>
        <row r="4">
          <cell r="B4" t="str">
            <v>for frame types, go to row:</v>
          </cell>
          <cell r="C4">
            <v>76</v>
          </cell>
        </row>
        <row r="5">
          <cell r="B5" t="str">
            <v>Type</v>
          </cell>
        </row>
        <row r="6">
          <cell r="A6" t="str">
            <v>Assembly
No.</v>
          </cell>
          <cell r="B6" t="str">
            <v>Glazing</v>
          </cell>
          <cell r="C6" t="str">
            <v>g-Value</v>
          </cell>
          <cell r="D6" t="str">
            <v>Ug-Value</v>
          </cell>
        </row>
        <row r="7">
          <cell r="D7" t="str">
            <v>W/(m2K)</v>
          </cell>
        </row>
        <row r="8">
          <cell r="A8">
            <v>1</v>
          </cell>
          <cell r="B8" t="str">
            <v>Thermotech Low Solar Gain Glass</v>
          </cell>
          <cell r="C8">
            <v>0.374</v>
          </cell>
          <cell r="D8">
            <v>0.68135999999999997</v>
          </cell>
        </row>
        <row r="9">
          <cell r="A9">
            <v>2</v>
          </cell>
          <cell r="B9" t="str">
            <v/>
          </cell>
          <cell r="C9" t="str">
            <v/>
          </cell>
          <cell r="D9" t="str">
            <v/>
          </cell>
        </row>
        <row r="10">
          <cell r="A10">
            <v>3</v>
          </cell>
          <cell r="B10" t="str">
            <v/>
          </cell>
          <cell r="C10" t="str">
            <v/>
          </cell>
          <cell r="D10" t="str">
            <v/>
          </cell>
        </row>
        <row r="11">
          <cell r="A11">
            <v>4</v>
          </cell>
          <cell r="B11" t="str">
            <v/>
          </cell>
          <cell r="C11" t="str">
            <v/>
          </cell>
          <cell r="D11" t="str">
            <v/>
          </cell>
        </row>
        <row r="12">
          <cell r="A12">
            <v>5</v>
          </cell>
          <cell r="B12" t="str">
            <v/>
          </cell>
          <cell r="C12" t="str">
            <v/>
          </cell>
          <cell r="D12" t="str">
            <v/>
          </cell>
        </row>
        <row r="13">
          <cell r="A13">
            <v>6</v>
          </cell>
          <cell r="B13" t="str">
            <v/>
          </cell>
          <cell r="C13" t="str">
            <v/>
          </cell>
          <cell r="D13" t="str">
            <v/>
          </cell>
        </row>
        <row r="14">
          <cell r="A14">
            <v>7</v>
          </cell>
          <cell r="B14" t="str">
            <v/>
          </cell>
          <cell r="C14" t="str">
            <v/>
          </cell>
          <cell r="D14" t="str">
            <v/>
          </cell>
        </row>
        <row r="15">
          <cell r="A15">
            <v>8</v>
          </cell>
          <cell r="B15" t="str">
            <v/>
          </cell>
          <cell r="C15" t="str">
            <v/>
          </cell>
          <cell r="D15" t="str">
            <v/>
          </cell>
        </row>
        <row r="16">
          <cell r="A16">
            <v>9</v>
          </cell>
          <cell r="B16" t="str">
            <v/>
          </cell>
          <cell r="C16" t="str">
            <v/>
          </cell>
          <cell r="D16" t="str">
            <v/>
          </cell>
        </row>
        <row r="17">
          <cell r="A17">
            <v>10</v>
          </cell>
          <cell r="B17" t="str">
            <v/>
          </cell>
          <cell r="C17" t="str">
            <v/>
          </cell>
          <cell r="D17" t="str">
            <v/>
          </cell>
        </row>
        <row r="18">
          <cell r="A18">
            <v>11</v>
          </cell>
          <cell r="B18" t="str">
            <v/>
          </cell>
          <cell r="C18" t="str">
            <v/>
          </cell>
          <cell r="D18" t="str">
            <v/>
          </cell>
        </row>
        <row r="76">
          <cell r="A76" t="str">
            <v>F R A M E     T Y P E     A C C O R D I N G     T O     C E R T I F I C A T I O N</v>
          </cell>
        </row>
        <row r="78">
          <cell r="B78" t="str">
            <v>for glazings, go to row:</v>
          </cell>
          <cell r="C78">
            <v>2</v>
          </cell>
        </row>
        <row r="79">
          <cell r="B79" t="str">
            <v>Type</v>
          </cell>
          <cell r="C79" t="str">
            <v>Uf-Value</v>
          </cell>
          <cell r="D79" t="str">
            <v>Frame Dimensions</v>
          </cell>
          <cell r="H79" t="str">
            <v>Thermal Bridge</v>
          </cell>
          <cell r="I79" t="str">
            <v>Thermal Bridge</v>
          </cell>
        </row>
        <row r="80">
          <cell r="A80" t="str">
            <v>Assembly
No.</v>
          </cell>
          <cell r="B80" t="str">
            <v xml:space="preserve">Frame  </v>
          </cell>
          <cell r="C80" t="str">
            <v>Frame</v>
          </cell>
          <cell r="D80" t="str">
            <v>Width - Left</v>
          </cell>
          <cell r="E80" t="str">
            <v>Width - Right</v>
          </cell>
          <cell r="F80" t="str">
            <v>Width - Below</v>
          </cell>
          <cell r="G80" t="str">
            <v>Width - Above</v>
          </cell>
          <cell r="H80" t="str">
            <v xml:space="preserve"> YSpacer</v>
          </cell>
          <cell r="I80" t="str">
            <v xml:space="preserve"> YInstallation</v>
          </cell>
        </row>
        <row r="81">
          <cell r="C81" t="str">
            <v>W/(m2K)</v>
          </cell>
          <cell r="D81" t="str">
            <v>m</v>
          </cell>
          <cell r="E81" t="str">
            <v>m</v>
          </cell>
          <cell r="F81" t="str">
            <v>m</v>
          </cell>
          <cell r="G81" t="str">
            <v>m</v>
          </cell>
          <cell r="H81" t="str">
            <v>W/(mK)</v>
          </cell>
          <cell r="I81" t="str">
            <v>W/(mK)</v>
          </cell>
        </row>
        <row r="82">
          <cell r="A82">
            <v>1</v>
          </cell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</row>
        <row r="83">
          <cell r="A83">
            <v>2</v>
          </cell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</row>
        <row r="84">
          <cell r="A84">
            <v>3</v>
          </cell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</row>
        <row r="85">
          <cell r="A85">
            <v>4</v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</row>
        <row r="86">
          <cell r="A86">
            <v>5</v>
          </cell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</row>
        <row r="87">
          <cell r="A87">
            <v>6</v>
          </cell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</row>
        <row r="88">
          <cell r="A88">
            <v>7</v>
          </cell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</row>
        <row r="89">
          <cell r="A89">
            <v>8</v>
          </cell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</row>
        <row r="90">
          <cell r="A90">
            <v>9</v>
          </cell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</row>
        <row r="91">
          <cell r="A91">
            <v>10</v>
          </cell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</row>
        <row r="92">
          <cell r="A92">
            <v>11</v>
          </cell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18">
          <cell r="B18" t="str">
            <v>Primärenergie-Faktor Strom</v>
          </cell>
          <cell r="E18" t="str">
            <v>(Blatt Daten)</v>
          </cell>
          <cell r="F18">
            <v>2.7</v>
          </cell>
          <cell r="G18" t="str">
            <v>kWh/kWh</v>
          </cell>
        </row>
        <row r="19">
          <cell r="B19" t="str">
            <v>CO2-Emissionsfaktor (CO2-Äquivalent) Strom</v>
          </cell>
          <cell r="F19">
            <v>680</v>
          </cell>
          <cell r="G19" t="str">
            <v>g/kWh</v>
          </cell>
        </row>
        <row r="28">
          <cell r="C28" t="str">
            <v>Steigung Interpolation zwischen den Prüfpunkten</v>
          </cell>
          <cell r="D28" t="str">
            <v>a  PWP,Heiz</v>
          </cell>
          <cell r="R28" t="str">
            <v>Leistung bzw. COP</v>
          </cell>
          <cell r="S28" t="str">
            <v>PWP,Heiz(THeizlast)</v>
          </cell>
          <cell r="T28" t="str">
            <v>PWP,Heiz(TBereit)</v>
          </cell>
          <cell r="U28" t="str">
            <v>PWP,WW(THeizlast)</v>
          </cell>
          <cell r="V28" t="str">
            <v>PWP,WW(TBereit)</v>
          </cell>
          <cell r="W28" t="str">
            <v>PWP,Bereit(THeizlast)</v>
          </cell>
          <cell r="X28" t="str">
            <v>PWP,Bereit(TBereit)</v>
          </cell>
          <cell r="Y28" t="str">
            <v>COPHeiz, 0 bis tleist</v>
          </cell>
          <cell r="Z28" t="str">
            <v>COPHeiz,tleist bis tBereit</v>
          </cell>
          <cell r="AA28" t="str">
            <v>COPWW,0 bis tHeiztage</v>
          </cell>
          <cell r="AB28" t="str">
            <v>COPWW,tleist bis tHeiztage</v>
          </cell>
          <cell r="AC28" t="str">
            <v>COPBereit,0 bis tleist</v>
          </cell>
          <cell r="AD28" t="str">
            <v>COPBereit,tleist bis tHeiztage</v>
          </cell>
          <cell r="AE28" t="str">
            <v>COPWW,Sommer</v>
          </cell>
          <cell r="AF28" t="str">
            <v>COPBereit,Sommer</v>
          </cell>
        </row>
        <row r="29">
          <cell r="C29" t="str">
            <v>Achsabschnitt Interpolation zwischen den Prüfpunkten</v>
          </cell>
          <cell r="D29" t="str">
            <v>b  PWP,Heiz</v>
          </cell>
          <cell r="R29" t="str">
            <v>Außentemperatur [°C]</v>
          </cell>
          <cell r="S29" t="e">
            <v>#VALUE!</v>
          </cell>
          <cell r="T29" t="e">
            <v>#VALUE!</v>
          </cell>
          <cell r="U29" t="e">
            <v>#VALUE!</v>
          </cell>
          <cell r="V29" t="e">
            <v>#VALUE!</v>
          </cell>
          <cell r="W29" t="e">
            <v>#VALUE!</v>
          </cell>
          <cell r="X29" t="e">
            <v>#VALUE!</v>
          </cell>
          <cell r="Y29" t="e">
            <v>#VALUE!</v>
          </cell>
          <cell r="Z29" t="e">
            <v>#VALUE!</v>
          </cell>
          <cell r="AA29" t="e">
            <v>#VALUE!</v>
          </cell>
          <cell r="AB29" t="e">
            <v>#VALUE!</v>
          </cell>
          <cell r="AC29" t="e">
            <v>#VALUE!</v>
          </cell>
          <cell r="AD29" t="e">
            <v>#VALUE!</v>
          </cell>
          <cell r="AE29">
            <v>20</v>
          </cell>
          <cell r="AF29">
            <v>20</v>
          </cell>
        </row>
        <row r="31">
          <cell r="C31" t="str">
            <v>Steigung Interpolation zwischen den Prüfpunkten</v>
          </cell>
          <cell r="D31" t="str">
            <v>a COPHeiz</v>
          </cell>
          <cell r="R31" t="str">
            <v>b1,2,3,4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C32" t="str">
            <v>Achsabschnitt Interpolation zwischen den Prüfpunkten</v>
          </cell>
          <cell r="D32" t="str">
            <v>b COPHeiz</v>
          </cell>
          <cell r="R32" t="str">
            <v>a1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C33" t="str">
            <v>Exergetischer Gütegrad</v>
          </cell>
          <cell r="D33" t="str">
            <v>hex</v>
          </cell>
          <cell r="E33" t="e">
            <v>#VALUE!</v>
          </cell>
          <cell r="F33" t="e">
            <v>#VALUE!</v>
          </cell>
          <cell r="G33" t="e">
            <v>#VALUE!</v>
          </cell>
          <cell r="H33" t="e">
            <v>#VALUE!</v>
          </cell>
          <cell r="R33" t="str">
            <v>b1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8">
          <cell r="B38" t="str">
            <v>Messwerte thermische Leistung Wärmepumpe Warmwasser</v>
          </cell>
          <cell r="D38" t="str">
            <v xml:space="preserve"> PWP,WW</v>
          </cell>
          <cell r="E38" t="e">
            <v>#N/A</v>
          </cell>
          <cell r="F38" t="e">
            <v>#N/A</v>
          </cell>
          <cell r="G38" t="e">
            <v>#N/A</v>
          </cell>
          <cell r="H38" t="e">
            <v>#N/A</v>
          </cell>
          <cell r="R38" t="str">
            <v>a3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41">
          <cell r="C41" t="str">
            <v>Steigung Interpolation zwischen den Prüfpunkten</v>
          </cell>
          <cell r="D41" t="str">
            <v>a  PWP,WW</v>
          </cell>
          <cell r="R41" t="str">
            <v>T2</v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 t="str">
            <v/>
          </cell>
          <cell r="AE41" t="str">
            <v/>
          </cell>
          <cell r="AF41" t="str">
            <v/>
          </cell>
        </row>
        <row r="42">
          <cell r="C42" t="str">
            <v>Achsabschnitt Interpolation zwischen den Prüfpunkten</v>
          </cell>
          <cell r="D42" t="str">
            <v>b  PWP,WW</v>
          </cell>
          <cell r="R42" t="str">
            <v>T3</v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/>
          </cell>
          <cell r="AE42" t="str">
            <v/>
          </cell>
          <cell r="AF42" t="str">
            <v/>
          </cell>
        </row>
        <row r="43">
          <cell r="B43" t="str">
            <v>Arbeitszahl Warmwasser</v>
          </cell>
          <cell r="D43" t="str">
            <v xml:space="preserve"> COPWW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R43" t="str">
            <v>T4</v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 t="str">
            <v/>
          </cell>
          <cell r="AE43" t="str">
            <v/>
          </cell>
          <cell r="AF43" t="str">
            <v/>
          </cell>
        </row>
        <row r="46">
          <cell r="C46" t="str">
            <v>Steigung Interpolation zwischen den Prüfpunkten</v>
          </cell>
          <cell r="D46" t="str">
            <v>a COPWW</v>
          </cell>
          <cell r="R46" t="str">
            <v>P bzw. COP Punkt 3</v>
          </cell>
          <cell r="S46" t="e">
            <v>#N/A</v>
          </cell>
          <cell r="T46" t="e">
            <v>#N/A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Z46" t="e">
            <v>#N/A</v>
          </cell>
          <cell r="AA46" t="e">
            <v>#N/A</v>
          </cell>
          <cell r="AB46" t="e">
            <v>#N/A</v>
          </cell>
          <cell r="AC46" t="e">
            <v>#N/A</v>
          </cell>
          <cell r="AD46" t="e">
            <v>#N/A</v>
          </cell>
          <cell r="AE46" t="e">
            <v>#N/A</v>
          </cell>
          <cell r="AF46" t="e">
            <v>#N/A</v>
          </cell>
        </row>
        <row r="47">
          <cell r="C47" t="str">
            <v>Achsabschnitt Interpolation zwischen den Prüfpunkten</v>
          </cell>
          <cell r="D47" t="str">
            <v>b COPWW</v>
          </cell>
          <cell r="R47" t="str">
            <v>P bzw. COP Punkt 4</v>
          </cell>
          <cell r="S47" t="e">
            <v>#N/A</v>
          </cell>
          <cell r="T47" t="e">
            <v>#N/A</v>
          </cell>
          <cell r="U47" t="e">
            <v>#N/A</v>
          </cell>
          <cell r="V47" t="e">
            <v>#N/A</v>
          </cell>
          <cell r="W47" t="e">
            <v>#N/A</v>
          </cell>
          <cell r="X47" t="e">
            <v>#N/A</v>
          </cell>
          <cell r="Y47" t="e">
            <v>#N/A</v>
          </cell>
          <cell r="Z47" t="e">
            <v>#N/A</v>
          </cell>
          <cell r="AA47" t="e">
            <v>#N/A</v>
          </cell>
          <cell r="AB47" t="e">
            <v>#N/A</v>
          </cell>
          <cell r="AC47" t="e">
            <v>#N/A</v>
          </cell>
          <cell r="AD47" t="e">
            <v>#N/A</v>
          </cell>
          <cell r="AE47" t="e">
            <v>#N/A</v>
          </cell>
          <cell r="AF47" t="e">
            <v>#N/A</v>
          </cell>
        </row>
        <row r="48">
          <cell r="C48" t="str">
            <v>Exergetischer Gütegrad</v>
          </cell>
          <cell r="D48" t="str">
            <v>hex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R48" t="str">
            <v>Tamb&lt;T1</v>
          </cell>
          <cell r="S48" t="e">
            <v>#VALUE!</v>
          </cell>
          <cell r="T48" t="e">
            <v>#VALUE!</v>
          </cell>
          <cell r="U48" t="e">
            <v>#VALUE!</v>
          </cell>
          <cell r="V48" t="e">
            <v>#VALUE!</v>
          </cell>
          <cell r="W48" t="e">
            <v>#VALUE!</v>
          </cell>
          <cell r="X48" t="e">
            <v>#VALUE!</v>
          </cell>
          <cell r="Y48" t="e">
            <v>#VALUE!</v>
          </cell>
          <cell r="Z48" t="e">
            <v>#VALUE!</v>
          </cell>
          <cell r="AA48" t="e">
            <v>#VALUE!</v>
          </cell>
          <cell r="AB48" t="e">
            <v>#VALUE!</v>
          </cell>
          <cell r="AC48" t="e">
            <v>#VALUE!</v>
          </cell>
          <cell r="AD48" t="e">
            <v>#VALUE!</v>
          </cell>
          <cell r="AE48">
            <v>0</v>
          </cell>
          <cell r="AF48">
            <v>0</v>
          </cell>
        </row>
        <row r="51">
          <cell r="B51" t="str">
            <v>Default-Werte, falls keine Messwerte (aus WW übernommen )</v>
          </cell>
          <cell r="D51" t="str">
            <v xml:space="preserve"> Pwp,Bereit</v>
          </cell>
          <cell r="E51" t="e">
            <v>#N/A</v>
          </cell>
          <cell r="F51" t="e">
            <v>#N/A</v>
          </cell>
          <cell r="G51" t="e">
            <v>#N/A</v>
          </cell>
          <cell r="H51" t="e">
            <v>#N/A</v>
          </cell>
          <cell r="I51" t="str">
            <v>kW</v>
          </cell>
          <cell r="R51" t="str">
            <v>T3&lt;=Tamb&lt;T4</v>
          </cell>
          <cell r="S51" t="e">
            <v>#VALUE!</v>
          </cell>
          <cell r="T51" t="e">
            <v>#VALUE!</v>
          </cell>
          <cell r="U51" t="e">
            <v>#VALUE!</v>
          </cell>
          <cell r="V51" t="e">
            <v>#VALUE!</v>
          </cell>
          <cell r="W51" t="e">
            <v>#VALUE!</v>
          </cell>
          <cell r="X51" t="e">
            <v>#VALUE!</v>
          </cell>
          <cell r="Y51" t="e">
            <v>#VALUE!</v>
          </cell>
          <cell r="Z51" t="e">
            <v>#VALUE!</v>
          </cell>
          <cell r="AA51" t="e">
            <v>#VALUE!</v>
          </cell>
          <cell r="AB51" t="e">
            <v>#VALUE!</v>
          </cell>
          <cell r="AC51" t="e">
            <v>#VALUE!</v>
          </cell>
          <cell r="AD51" t="e">
            <v>#VALUE!</v>
          </cell>
          <cell r="AE51">
            <v>0</v>
          </cell>
          <cell r="AF51">
            <v>0</v>
          </cell>
        </row>
        <row r="53">
          <cell r="C53" t="str">
            <v>Steigung Interpolation zwischen den Prüfpunkten</v>
          </cell>
          <cell r="D53" t="str">
            <v>a  PWP,Bereit</v>
          </cell>
          <cell r="R53" t="str">
            <v>P bzw. COP interpol.</v>
          </cell>
          <cell r="S53" t="e">
            <v>#VALUE!</v>
          </cell>
          <cell r="T53" t="e">
            <v>#VALUE!</v>
          </cell>
          <cell r="U53" t="e">
            <v>#VALUE!</v>
          </cell>
          <cell r="V53" t="e">
            <v>#VALUE!</v>
          </cell>
          <cell r="W53" t="e">
            <v>#VALUE!</v>
          </cell>
          <cell r="X53" t="e">
            <v>#VALUE!</v>
          </cell>
          <cell r="Y53" t="e">
            <v>#VALUE!</v>
          </cell>
          <cell r="Z53" t="e">
            <v>#VALUE!</v>
          </cell>
          <cell r="AA53" t="e">
            <v>#VALUE!</v>
          </cell>
          <cell r="AB53" t="e">
            <v>#VALUE!</v>
          </cell>
          <cell r="AC53" t="e">
            <v>#VALUE!</v>
          </cell>
          <cell r="AD53" t="e">
            <v>#VALUE!</v>
          </cell>
          <cell r="AE53">
            <v>0</v>
          </cell>
          <cell r="AF53">
            <v>0</v>
          </cell>
        </row>
        <row r="54">
          <cell r="C54" t="str">
            <v>Achsabschnitt Interpolation zwischen den Prüfpunkten</v>
          </cell>
          <cell r="D54" t="str">
            <v>b  PWP,Bereit</v>
          </cell>
        </row>
        <row r="55">
          <cell r="B55" t="str">
            <v>Default-Werte, falls keine Messwerte (aus WW übernommen )</v>
          </cell>
          <cell r="D55" t="str">
            <v xml:space="preserve"> COPBereit</v>
          </cell>
          <cell r="E55" t="e">
            <v>#N/A</v>
          </cell>
          <cell r="F55" t="e">
            <v>#N/A</v>
          </cell>
          <cell r="G55" t="e">
            <v>#N/A</v>
          </cell>
          <cell r="H55" t="e">
            <v>#N/A</v>
          </cell>
        </row>
        <row r="57">
          <cell r="C57" t="str">
            <v>Steigung Interpolation zwischen den Prüfpunkten</v>
          </cell>
          <cell r="D57" t="str">
            <v>a COPBereit</v>
          </cell>
        </row>
        <row r="58">
          <cell r="C58" t="str">
            <v>Achsabschnitt Interpolation zwischen den Prüfpunkten</v>
          </cell>
          <cell r="D58" t="str">
            <v>b COPBereit</v>
          </cell>
        </row>
        <row r="59">
          <cell r="B59" t="str">
            <v>Mittlere elektrische Leistungsaufnahme im Bereitschaftsbetrieb</v>
          </cell>
          <cell r="D59" t="str">
            <v>Pel,mittel,Bereit</v>
          </cell>
          <cell r="E59" t="e">
            <v>#VALUE!</v>
          </cell>
          <cell r="F59" t="e">
            <v>#VALUE!</v>
          </cell>
          <cell r="G59" t="e">
            <v>#VALUE!</v>
          </cell>
          <cell r="H59" t="e">
            <v>#VALUE!</v>
          </cell>
          <cell r="I59" t="str">
            <v>W</v>
          </cell>
        </row>
        <row r="60">
          <cell r="B60" t="str">
            <v>Regression aus Messdaten</v>
          </cell>
        </row>
        <row r="61">
          <cell r="B61" t="str">
            <v>Regression thermische Leistung Wärmepumpe Heizung</v>
          </cell>
          <cell r="D61" t="str">
            <v xml:space="preserve"> PWP,Heiz</v>
          </cell>
          <cell r="E61" t="str">
            <v>(Prüfstandsmessung)</v>
          </cell>
          <cell r="G61" t="str">
            <v xml:space="preserve"> * Tamb + </v>
          </cell>
        </row>
        <row r="62">
          <cell r="B62" t="str">
            <v>Regression thermische Leistung Wärmepumpe Warmwasser</v>
          </cell>
          <cell r="D62" t="str">
            <v xml:space="preserve"> PWP,WW</v>
          </cell>
          <cell r="E62" t="str">
            <v>(Prüfstandsmessung)</v>
          </cell>
          <cell r="G62" t="str">
            <v xml:space="preserve"> * Tamb + </v>
          </cell>
        </row>
        <row r="63">
          <cell r="B63" t="str">
            <v>Regression thermische Leistung Wärmepumpe Bereitschaft</v>
          </cell>
          <cell r="D63" t="str">
            <v xml:space="preserve"> Pwp,Bereit</v>
          </cell>
          <cell r="E63" t="str">
            <v>(Prüfstandsmessung)</v>
          </cell>
          <cell r="G63" t="str">
            <v xml:space="preserve"> * Tamb + </v>
          </cell>
        </row>
        <row r="64">
          <cell r="B64" t="str">
            <v>Regression Arbeitszahl Heizung</v>
          </cell>
          <cell r="D64" t="str">
            <v xml:space="preserve"> COPHeiz</v>
          </cell>
          <cell r="E64" t="str">
            <v>(Prüfstandsmessung)</v>
          </cell>
          <cell r="G64" t="str">
            <v xml:space="preserve"> * Tamb + </v>
          </cell>
        </row>
        <row r="65">
          <cell r="B65" t="str">
            <v>Regression Arbeitszahl  Warmwasser</v>
          </cell>
          <cell r="D65" t="str">
            <v xml:space="preserve"> COPWW</v>
          </cell>
          <cell r="E65" t="str">
            <v>(Prüfstandsmessung)</v>
          </cell>
          <cell r="G65" t="str">
            <v xml:space="preserve"> * Tamb + </v>
          </cell>
        </row>
        <row r="66">
          <cell r="B66" t="str">
            <v>Regression Arbeitszahl  Bereitschaft</v>
          </cell>
          <cell r="D66" t="str">
            <v xml:space="preserve"> COPBereit</v>
          </cell>
          <cell r="E66" t="str">
            <v>(Prüfstandsmessung)</v>
          </cell>
          <cell r="G66" t="str">
            <v xml:space="preserve"> * Tamb + </v>
          </cell>
        </row>
        <row r="68">
          <cell r="B68" t="str">
            <v>TWW-Zapfanteile nach IEA-SHC Task 26</v>
          </cell>
          <cell r="D68" t="str">
            <v>Kategorie</v>
          </cell>
          <cell r="E68" t="str">
            <v>kleine Zapfungen</v>
          </cell>
          <cell r="F68" t="str">
            <v>mittlere Zapfungen</v>
          </cell>
          <cell r="G68" t="str">
            <v>Duschbad</v>
          </cell>
          <cell r="H68" t="str">
            <v>Badewanne</v>
          </cell>
        </row>
        <row r="69">
          <cell r="D69" t="str">
            <v>Anteil der gezapften Wärmemenge</v>
          </cell>
          <cell r="E69">
            <v>0.14238701530120801</v>
          </cell>
          <cell r="F69">
            <v>0.357031064596526</v>
          </cell>
          <cell r="G69">
            <v>0.39665148250441501</v>
          </cell>
          <cell r="H69">
            <v>0.103930437597852</v>
          </cell>
        </row>
        <row r="70">
          <cell r="B70" t="str">
            <v>Wichtungsfaktor COPSpeichernachladung</v>
          </cell>
          <cell r="D70" t="str">
            <v>fSpeichernachladung</v>
          </cell>
          <cell r="F70">
            <v>0.63163524073253896</v>
          </cell>
        </row>
        <row r="83">
          <cell r="B83" t="str">
            <v>Mittlere Arbeitszahl WP Heizung 0 bis tleist</v>
          </cell>
          <cell r="D83" t="str">
            <v>COPHeiz, 0 bis tleist</v>
          </cell>
          <cell r="F83" t="e">
            <v>#VALUE!</v>
          </cell>
          <cell r="K83" t="e">
            <v>#VALUE!</v>
          </cell>
        </row>
        <row r="84">
          <cell r="B84" t="str">
            <v>Wärmelieferung WP Heizung  0 bis tleist</v>
          </cell>
          <cell r="D84" t="str">
            <v>QWP,Heiz, 0 bis tleist</v>
          </cell>
          <cell r="F84" t="e">
            <v>#VALUE!</v>
          </cell>
          <cell r="G84" t="str">
            <v>kWh/a</v>
          </cell>
          <cell r="K84" t="e">
            <v>#VALUE!</v>
          </cell>
          <cell r="L84" t="str">
            <v>kWh/a</v>
          </cell>
        </row>
        <row r="85">
          <cell r="B85" t="str">
            <v>Mittlere Arbeitszahl WP Heizung tleist bis tBereit</v>
          </cell>
          <cell r="D85" t="str">
            <v>COPHeiz,tleist bis tBereit</v>
          </cell>
          <cell r="F85" t="e">
            <v>#VALUE!</v>
          </cell>
          <cell r="K85" t="e">
            <v>#VALUE!</v>
          </cell>
        </row>
        <row r="86">
          <cell r="B86" t="str">
            <v>Wärmelieferung WP Heizung  tleist bis tBereit</v>
          </cell>
          <cell r="D86" t="str">
            <v>QWP,Heiz, tleist bis tBereit</v>
          </cell>
          <cell r="F86" t="e">
            <v>#VALUE!</v>
          </cell>
          <cell r="G86" t="str">
            <v>kWh/a</v>
          </cell>
          <cell r="K86" t="e">
            <v>#VALUE!</v>
          </cell>
          <cell r="L86" t="str">
            <v>kWh/a</v>
          </cell>
        </row>
        <row r="87">
          <cell r="B87" t="str">
            <v xml:space="preserve">Mittlere Arbeitszahl WP Heizung </v>
          </cell>
          <cell r="F87" t="e">
            <v>#VALUE!</v>
          </cell>
          <cell r="K87" t="e">
            <v>#VALUE!</v>
          </cell>
        </row>
        <row r="88">
          <cell r="B88" t="str">
            <v>Mittlere Arbeitszahl WP Warmwasser 0 bis tHeiztage</v>
          </cell>
          <cell r="D88" t="str">
            <v>COPWW,0 bis tHeiztage</v>
          </cell>
          <cell r="F88" t="e">
            <v>#VALUE!</v>
          </cell>
          <cell r="K88" t="e">
            <v>#VALUE!</v>
          </cell>
        </row>
        <row r="89">
          <cell r="B89" t="str">
            <v>Wärmelieferung WP Warmwasser 0 bis tleist</v>
          </cell>
          <cell r="D89" t="str">
            <v>QWP,WW, 0 bis tHeiztage</v>
          </cell>
          <cell r="F89" t="e">
            <v>#VALUE!</v>
          </cell>
          <cell r="G89" t="str">
            <v>kWh/a</v>
          </cell>
          <cell r="K89" t="e">
            <v>#VALUE!</v>
          </cell>
          <cell r="L89" t="str">
            <v>kWh/a</v>
          </cell>
        </row>
        <row r="90">
          <cell r="B90" t="str">
            <v>Mittlere Arbeitszahl WP Warmwasser tleist bis tHeiztage</v>
          </cell>
          <cell r="D90" t="str">
            <v>COPWW,tleist bis tHeiztage</v>
          </cell>
          <cell r="F90" t="e">
            <v>#VALUE!</v>
          </cell>
          <cell r="K90" t="e">
            <v>#VALUE!</v>
          </cell>
        </row>
        <row r="91">
          <cell r="B91" t="str">
            <v>Wärmelieferung WP Warmwasser tleist bis tHeiztage</v>
          </cell>
          <cell r="D91" t="str">
            <v>QWP,WW, tleist bis tHeiztage</v>
          </cell>
          <cell r="F91" t="e">
            <v>#VALUE!</v>
          </cell>
          <cell r="G91" t="str">
            <v>kWh/a</v>
          </cell>
          <cell r="K91" t="e">
            <v>#VALUE!</v>
          </cell>
          <cell r="L91" t="str">
            <v>kWh/a</v>
          </cell>
        </row>
        <row r="92">
          <cell r="B92" t="str">
            <v>Mittlere Arbeitszahl WP Warmwasser Winter</v>
          </cell>
          <cell r="F92" t="e">
            <v>#VALUE!</v>
          </cell>
          <cell r="K92" t="e">
            <v>#VALUE!</v>
          </cell>
        </row>
        <row r="93">
          <cell r="B93" t="str">
            <v>Mittlere Arbeitszahl WP Bereitschaft 0 bis tHeiztage</v>
          </cell>
          <cell r="D93" t="str">
            <v>COPBereit,0 bis tleist</v>
          </cell>
          <cell r="F93" t="e">
            <v>#VALUE!</v>
          </cell>
          <cell r="K93" t="e">
            <v>#VALUE!</v>
          </cell>
        </row>
        <row r="94">
          <cell r="B94" t="str">
            <v>Wärmelieferung WP Bereitschaft 0 bis tleist</v>
          </cell>
          <cell r="D94" t="str">
            <v>QWP,Bereit, 0 bis tleist</v>
          </cell>
          <cell r="F94" t="e">
            <v>#VALUE!</v>
          </cell>
          <cell r="G94" t="str">
            <v>kWh/a</v>
          </cell>
          <cell r="K94" t="e">
            <v>#VALUE!</v>
          </cell>
          <cell r="L94" t="str">
            <v>kWh/a</v>
          </cell>
        </row>
        <row r="95">
          <cell r="B95" t="str">
            <v>Mittlere Arbeitszahl WP Bereitschaft tleist bis tHeiztage</v>
          </cell>
          <cell r="D95" t="str">
            <v>COPBereit,tleist bis tHeiztage</v>
          </cell>
          <cell r="F95" t="e">
            <v>#VALUE!</v>
          </cell>
          <cell r="K95" t="e">
            <v>#VALUE!</v>
          </cell>
        </row>
        <row r="96">
          <cell r="B96" t="str">
            <v>Wärmelieferung WP Bereit tleist bis tHeiztage</v>
          </cell>
          <cell r="D96" t="str">
            <v>QWP,Bereit, tleist bis tHeiztage</v>
          </cell>
          <cell r="F96" t="e">
            <v>#VALUE!</v>
          </cell>
          <cell r="G96" t="str">
            <v>kWh/a</v>
          </cell>
          <cell r="K96" t="e">
            <v>#VALUE!</v>
          </cell>
          <cell r="L96" t="str">
            <v>kWh/a</v>
          </cell>
        </row>
        <row r="97">
          <cell r="B97" t="str">
            <v>Mittlere Arbeitszahl WP Bereitschaft Winter</v>
          </cell>
          <cell r="D97" t="str">
            <v>COPBereit,Winter</v>
          </cell>
          <cell r="F97" t="e">
            <v>#VALUE!</v>
          </cell>
          <cell r="K97" t="e">
            <v>#VALUE!</v>
          </cell>
        </row>
        <row r="98">
          <cell r="B98" t="str">
            <v xml:space="preserve">Mittlere Arbeitszahl WP Bereitschaft Sommer </v>
          </cell>
          <cell r="D98" t="str">
            <v>COPBereit,Sommer</v>
          </cell>
          <cell r="F98">
            <v>0</v>
          </cell>
        </row>
        <row r="99">
          <cell r="B99" t="str">
            <v>Mittlere Arbeitszahl WP Warmwasser Sommer</v>
          </cell>
          <cell r="D99" t="str">
            <v>COPWW,Sommer</v>
          </cell>
          <cell r="F99">
            <v>0</v>
          </cell>
        </row>
        <row r="100">
          <cell r="B100" t="str">
            <v>Mittlere Arbeitszahl WP Warmwasser</v>
          </cell>
          <cell r="D100" t="str">
            <v>COPWW</v>
          </cell>
          <cell r="F100" t="e">
            <v>#VALUE!</v>
          </cell>
          <cell r="K100" t="e">
            <v>#VALUE!</v>
          </cell>
        </row>
        <row r="101">
          <cell r="B101" t="str">
            <v>Thermische Leistung Bereitschaftsbetrieb</v>
          </cell>
          <cell r="D101" t="str">
            <v>PBereit</v>
          </cell>
          <cell r="F101" t="e">
            <v>#VALUE!</v>
          </cell>
          <cell r="G101" t="str">
            <v>kW</v>
          </cell>
          <cell r="K101" t="e">
            <v>#VALUE!</v>
          </cell>
          <cell r="L101" t="str">
            <v>kW</v>
          </cell>
        </row>
        <row r="102">
          <cell r="B102" t="str">
            <v>Maximale Wärmeleistung der Wärmepumpe bei tleist</v>
          </cell>
          <cell r="D102" t="str">
            <v>Pleist</v>
          </cell>
          <cell r="F102" t="e">
            <v>#VALUE!</v>
          </cell>
          <cell r="G102" t="str">
            <v>kW</v>
          </cell>
          <cell r="K102" t="e">
            <v>#VALUE!</v>
          </cell>
          <cell r="L102" t="str">
            <v>kW</v>
          </cell>
        </row>
        <row r="103">
          <cell r="B103" t="str">
            <v>Heizlast</v>
          </cell>
          <cell r="D103" t="str">
            <v>PH</v>
          </cell>
          <cell r="F103">
            <v>1.8542956931697205</v>
          </cell>
          <cell r="G103" t="str">
            <v>kW</v>
          </cell>
          <cell r="K103">
            <v>1.8542956931697205</v>
          </cell>
          <cell r="L103" t="str">
            <v>kW</v>
          </cell>
        </row>
        <row r="104">
          <cell r="B104" t="str">
            <v>Zahl der Heiztage</v>
          </cell>
          <cell r="D104" t="str">
            <v>tHeiztage</v>
          </cell>
          <cell r="F104">
            <v>0</v>
          </cell>
          <cell r="G104" t="str">
            <v>d</v>
          </cell>
          <cell r="K104">
            <v>0</v>
          </cell>
          <cell r="L104" t="str">
            <v>d</v>
          </cell>
        </row>
        <row r="105">
          <cell r="B105" t="str">
            <v>Zahl der Heiztage bei nutzbarer Wärme Bereitschaftsbetrieb</v>
          </cell>
          <cell r="D105" t="str">
            <v>tBereit</v>
          </cell>
          <cell r="F105" t="e">
            <v>#VALUE!</v>
          </cell>
          <cell r="G105" t="str">
            <v>d</v>
          </cell>
          <cell r="K105" t="e">
            <v>#VALUE!</v>
          </cell>
          <cell r="L105" t="str">
            <v>d</v>
          </cell>
        </row>
        <row r="106">
          <cell r="B106" t="str">
            <v>Zahl der Tage am Schnittpunkt WW-Leist. und Bedarf</v>
          </cell>
          <cell r="D106" t="str">
            <v>tleist</v>
          </cell>
          <cell r="F106" t="e">
            <v>#VALUE!</v>
          </cell>
          <cell r="G106" t="str">
            <v>d</v>
          </cell>
          <cell r="K106" t="e">
            <v>#VALUE!</v>
          </cell>
          <cell r="L106" t="str">
            <v>d</v>
          </cell>
        </row>
        <row r="108">
          <cell r="B108" t="str">
            <v>Regressionskonstanten Dauerlinie Außenlufttemperatur</v>
          </cell>
          <cell r="D108" t="str">
            <v>a =</v>
          </cell>
          <cell r="F108">
            <v>0.34245861</v>
          </cell>
        </row>
        <row r="109">
          <cell r="D109" t="str">
            <v>b =</v>
          </cell>
          <cell r="F109">
            <v>-4.9486E-5</v>
          </cell>
        </row>
        <row r="110">
          <cell r="D110" t="str">
            <v>c =</v>
          </cell>
          <cell r="F110" t="e">
            <v>#VALUE!</v>
          </cell>
        </row>
        <row r="111">
          <cell r="B111" t="str">
            <v>Zus. Außenluftbeim-EWÜ-Temp. bzw. Außenlufttemperatur</v>
          </cell>
          <cell r="D111" t="str">
            <v>TEWÜ,zus bzw. Tamb</v>
          </cell>
          <cell r="F111">
            <v>20</v>
          </cell>
          <cell r="G111" t="str">
            <v>°C</v>
          </cell>
          <cell r="H111">
            <v>20</v>
          </cell>
          <cell r="I111" t="str">
            <v>°C</v>
          </cell>
        </row>
        <row r="112">
          <cell r="B112" t="str">
            <v>Mitteltemperatur Sommer</v>
          </cell>
          <cell r="D112" t="str">
            <v>Tamb,Sommer</v>
          </cell>
          <cell r="F112">
            <v>20</v>
          </cell>
          <cell r="G112" t="str">
            <v>°C</v>
          </cell>
          <cell r="H112">
            <v>20</v>
          </cell>
          <cell r="I112" t="str">
            <v>°C</v>
          </cell>
        </row>
        <row r="113">
          <cell r="B113" t="str">
            <v>Zus. Außenluftbeim-EWÜ-Temp. bzw. Außenlufttemperatur</v>
          </cell>
          <cell r="D113" t="str">
            <v>TEWÜ,zus bzw. Tamb</v>
          </cell>
          <cell r="F113">
            <v>-0.61833333333333318</v>
          </cell>
          <cell r="G113" t="str">
            <v>°C</v>
          </cell>
          <cell r="H113">
            <v>-0.61833333333333318</v>
          </cell>
          <cell r="I113" t="str">
            <v>°C</v>
          </cell>
        </row>
        <row r="114">
          <cell r="B114" t="str">
            <v>Mitteltemperatur Kernwinter</v>
          </cell>
          <cell r="D114" t="str">
            <v>Tamb,mittel</v>
          </cell>
          <cell r="F114" t="e">
            <v>#VALUE!</v>
          </cell>
          <cell r="G114" t="str">
            <v>°C</v>
          </cell>
          <cell r="H114">
            <v>-0.61833333333333318</v>
          </cell>
          <cell r="I114" t="str">
            <v>°C</v>
          </cell>
        </row>
        <row r="115">
          <cell r="B115" t="str">
            <v>Zus. Außenluftbeim-EWÜ-Temp. bzw. Außenlufttemperatur</v>
          </cell>
          <cell r="D115" t="str">
            <v>TEWÜ,zus bzw. Tamb</v>
          </cell>
          <cell r="F115" t="e">
            <v>#VALUE!</v>
          </cell>
          <cell r="G115" t="str">
            <v>°C</v>
          </cell>
          <cell r="H115" t="e">
            <v>#VALUE!</v>
          </cell>
          <cell r="I115" t="str">
            <v>°C</v>
          </cell>
        </row>
        <row r="116">
          <cell r="B116" t="str">
            <v>Außenlufttemperatur bei tBereit</v>
          </cell>
          <cell r="D116" t="str">
            <v>TBereit</v>
          </cell>
          <cell r="F116" t="e">
            <v>#VALUE!</v>
          </cell>
          <cell r="G116" t="str">
            <v>°C</v>
          </cell>
          <cell r="H116" t="e">
            <v>#VALUE!</v>
          </cell>
          <cell r="I116" t="str">
            <v>°C</v>
          </cell>
        </row>
        <row r="117">
          <cell r="B117" t="str">
            <v>Zus. Außenluftbeim-EWÜ-Temp. bzw. Außenlufttemperatur</v>
          </cell>
          <cell r="D117" t="str">
            <v>TEWÜ,zus bzw. Tamb</v>
          </cell>
          <cell r="F117">
            <v>-11.3257003969418</v>
          </cell>
          <cell r="G117" t="str">
            <v>°C</v>
          </cell>
          <cell r="H117">
            <v>-11.3257003969418</v>
          </cell>
          <cell r="I117" t="str">
            <v>°C</v>
          </cell>
        </row>
        <row r="118">
          <cell r="B118" t="str">
            <v>Außenlufttemperatur nach Außenluft-EWÜ im Heizlastfall</v>
          </cell>
          <cell r="D118" t="str">
            <v>THeizlast</v>
          </cell>
          <cell r="F118" t="e">
            <v>#VALUE!</v>
          </cell>
          <cell r="G118" t="str">
            <v>°C</v>
          </cell>
          <cell r="H118">
            <v>-11.3257003969418</v>
          </cell>
          <cell r="I118" t="str">
            <v>°C</v>
          </cell>
        </row>
        <row r="119">
          <cell r="B119" t="str">
            <v>Mittlere Außenlufttemperatur im Bereich 0 bis tleist</v>
          </cell>
          <cell r="F119" t="e">
            <v>#VALUE!</v>
          </cell>
          <cell r="G119" t="str">
            <v>°C</v>
          </cell>
          <cell r="K119" t="e">
            <v>#VALUE!</v>
          </cell>
          <cell r="L119" t="str">
            <v>°C</v>
          </cell>
        </row>
        <row r="120">
          <cell r="B120" t="str">
            <v>Mittlere Außenlufttemperatur im Bereich tleist bis tBereit</v>
          </cell>
          <cell r="F120" t="e">
            <v>#VALUE!</v>
          </cell>
          <cell r="G120" t="str">
            <v>°C</v>
          </cell>
          <cell r="K120" t="e">
            <v>#VALUE!</v>
          </cell>
          <cell r="L120" t="str">
            <v>°C</v>
          </cell>
        </row>
        <row r="121">
          <cell r="B121" t="str">
            <v>Mittlere Außenlufttemperatur im Bereich tleist bis tHeiztage</v>
          </cell>
          <cell r="F121" t="e">
            <v>#VALUE!</v>
          </cell>
          <cell r="G121" t="str">
            <v>°C</v>
          </cell>
          <cell r="K121" t="e">
            <v>#VALUE!</v>
          </cell>
          <cell r="L121" t="str">
            <v>°C</v>
          </cell>
        </row>
        <row r="122">
          <cell r="B122" t="str">
            <v>Leistung der WP Bereitschaft bei THeizlast bzw. TBereit</v>
          </cell>
          <cell r="D122" t="str">
            <v>PWP,Bereit(THeizlast bzw. TBereit)</v>
          </cell>
          <cell r="F122" t="e">
            <v>#VALUE!</v>
          </cell>
          <cell r="G122" t="str">
            <v>kW</v>
          </cell>
          <cell r="H122" t="e">
            <v>#VALUE!</v>
          </cell>
          <cell r="I122" t="str">
            <v>kW</v>
          </cell>
          <cell r="K122" t="e">
            <v>#VALUE!</v>
          </cell>
          <cell r="L122" t="str">
            <v>kW</v>
          </cell>
          <cell r="M122" t="e">
            <v>#VALUE!</v>
          </cell>
          <cell r="N122" t="str">
            <v>kW</v>
          </cell>
        </row>
        <row r="123">
          <cell r="B123" t="str">
            <v>Leistung der WP Warmwasser bei THeizlast bzw. TBereit</v>
          </cell>
          <cell r="D123" t="str">
            <v>PWP,WW(THeizlast bzw. TBereit)</v>
          </cell>
          <cell r="F123" t="e">
            <v>#VALUE!</v>
          </cell>
          <cell r="G123" t="str">
            <v>kW</v>
          </cell>
          <cell r="H123" t="e">
            <v>#VALUE!</v>
          </cell>
          <cell r="I123" t="str">
            <v>kW</v>
          </cell>
          <cell r="K123" t="e">
            <v>#VALUE!</v>
          </cell>
          <cell r="L123" t="str">
            <v>kW</v>
          </cell>
          <cell r="M123" t="e">
            <v>#VALUE!</v>
          </cell>
          <cell r="N123" t="str">
            <v>kW</v>
          </cell>
        </row>
        <row r="124">
          <cell r="B124" t="str">
            <v>Leistung der WP Heizung bei THeizlast bzw.  TBereit</v>
          </cell>
          <cell r="D124" t="str">
            <v>PWP,Heiz(THeizlast bzw. TBereit)</v>
          </cell>
          <cell r="F124" t="e">
            <v>#VALUE!</v>
          </cell>
          <cell r="G124" t="str">
            <v>kW</v>
          </cell>
          <cell r="H124" t="e">
            <v>#VALUE!</v>
          </cell>
          <cell r="I124" t="str">
            <v>kW</v>
          </cell>
          <cell r="K124" t="e">
            <v>#VALUE!</v>
          </cell>
          <cell r="L124" t="str">
            <v>kW</v>
          </cell>
          <cell r="M124" t="e">
            <v>#VALUE!</v>
          </cell>
          <cell r="N124" t="str">
            <v>kW</v>
          </cell>
        </row>
        <row r="125">
          <cell r="B125" t="str">
            <v>Laufzeit Bereitschaftsbetrieb bei THeizlast  bzw.  TBereit</v>
          </cell>
          <cell r="D125" t="str">
            <v>gBereit</v>
          </cell>
          <cell r="F125" t="e">
            <v>#VALUE!</v>
          </cell>
          <cell r="G125" t="str">
            <v>h</v>
          </cell>
          <cell r="H125" t="e">
            <v>#VALUE!</v>
          </cell>
          <cell r="I125" t="str">
            <v>h</v>
          </cell>
          <cell r="K125" t="e">
            <v>#VALUE!</v>
          </cell>
          <cell r="L125" t="str">
            <v>h</v>
          </cell>
          <cell r="M125" t="e">
            <v>#VALUE!</v>
          </cell>
          <cell r="N125" t="str">
            <v>h</v>
          </cell>
        </row>
        <row r="126">
          <cell r="B126" t="str">
            <v>Laufzeit Warmwasserbetrieb bei THeizlast  bzw.  TBereit</v>
          </cell>
          <cell r="D126" t="str">
            <v>gWW</v>
          </cell>
          <cell r="F126" t="e">
            <v>#VALUE!</v>
          </cell>
          <cell r="G126" t="str">
            <v>h</v>
          </cell>
          <cell r="H126" t="e">
            <v>#VALUE!</v>
          </cell>
          <cell r="I126" t="str">
            <v>h</v>
          </cell>
          <cell r="K126" t="e">
            <v>#VALUE!</v>
          </cell>
          <cell r="L126" t="str">
            <v>h</v>
          </cell>
          <cell r="M126" t="e">
            <v>#VALUE!</v>
          </cell>
          <cell r="N126" t="str">
            <v>h</v>
          </cell>
        </row>
        <row r="127">
          <cell r="B127" t="str">
            <v>Laufzeit Heizbetrieb bei THeizlast  bzw.  TBereit</v>
          </cell>
          <cell r="D127" t="str">
            <v>gHeiz</v>
          </cell>
          <cell r="F127" t="e">
            <v>#VALUE!</v>
          </cell>
          <cell r="G127" t="str">
            <v>h</v>
          </cell>
          <cell r="H127">
            <v>0</v>
          </cell>
          <cell r="I127" t="str">
            <v>h</v>
          </cell>
          <cell r="K127" t="e">
            <v>#VALUE!</v>
          </cell>
          <cell r="L127" t="str">
            <v>h</v>
          </cell>
          <cell r="M127">
            <v>0</v>
          </cell>
          <cell r="N127" t="str">
            <v>h</v>
          </cell>
        </row>
        <row r="128">
          <cell r="B128" t="str">
            <v>Tagesm. Heizl. am Heizlasttag bzw. bei tBereit</v>
          </cell>
          <cell r="D128" t="str">
            <v>PWP max, Heizlast bzw. tbereit</v>
          </cell>
          <cell r="F128" t="e">
            <v>#VALUE!</v>
          </cell>
          <cell r="G128" t="str">
            <v>kW</v>
          </cell>
          <cell r="H128" t="e">
            <v>#VALUE!</v>
          </cell>
          <cell r="I128" t="str">
            <v>kW</v>
          </cell>
          <cell r="K128" t="e">
            <v>#VALUE!</v>
          </cell>
          <cell r="L128" t="str">
            <v>kW</v>
          </cell>
          <cell r="M128" t="e">
            <v>#VALUE!</v>
          </cell>
          <cell r="N128" t="str">
            <v>kW</v>
          </cell>
        </row>
        <row r="130">
          <cell r="B130" t="str">
            <v>Heizgrenztemperatur</v>
          </cell>
          <cell r="D130" t="str">
            <v>THeizgrenz</v>
          </cell>
          <cell r="F130" t="e">
            <v>#VALUE!</v>
          </cell>
          <cell r="G130" t="str">
            <v>°C</v>
          </cell>
          <cell r="K130" t="e">
            <v>#VALUE!</v>
          </cell>
          <cell r="L130" t="str">
            <v>°C</v>
          </cell>
        </row>
        <row r="131">
          <cell r="B131" t="str">
            <v>Leistung Warmwasser</v>
          </cell>
          <cell r="D131" t="str">
            <v>PWW</v>
          </cell>
          <cell r="E131" t="str">
            <v>(Blatt WW+Verteil)</v>
          </cell>
          <cell r="F131">
            <v>0</v>
          </cell>
          <cell r="G131" t="str">
            <v>kW</v>
          </cell>
          <cell r="K131">
            <v>0.63567726311734185</v>
          </cell>
          <cell r="L131" t="str">
            <v>kW</v>
          </cell>
        </row>
        <row r="132">
          <cell r="B132" t="str">
            <v>Leistung Warmwasser,Sommer</v>
          </cell>
          <cell r="D132" t="str">
            <v>PWW,S</v>
          </cell>
          <cell r="E132" t="str">
            <v>(Blatt WW+Verteil)</v>
          </cell>
          <cell r="F132">
            <v>0</v>
          </cell>
          <cell r="G132" t="str">
            <v>kW</v>
          </cell>
          <cell r="K132">
            <v>0</v>
          </cell>
          <cell r="L132" t="str">
            <v>kW</v>
          </cell>
        </row>
        <row r="133">
          <cell r="B133" t="str">
            <v>Maximalleistung (WW+Heizlast)</v>
          </cell>
          <cell r="D133" t="str">
            <v>Pmax</v>
          </cell>
          <cell r="E133" t="str">
            <v xml:space="preserve"> = Pww+PH</v>
          </cell>
          <cell r="F133">
            <v>1.8542956931697205</v>
          </cell>
          <cell r="G133" t="str">
            <v>kW</v>
          </cell>
          <cell r="K133">
            <v>2.4899729562870623</v>
          </cell>
          <cell r="L133" t="str">
            <v>kW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Phius_Excel">
  <a:themeElements>
    <a:clrScheme name="Phius">
      <a:dk1>
        <a:srgbClr val="0E2746"/>
      </a:dk1>
      <a:lt1>
        <a:srgbClr val="00AAAF"/>
      </a:lt1>
      <a:dk2>
        <a:srgbClr val="B5E3E8"/>
      </a:dk2>
      <a:lt2>
        <a:srgbClr val="5F78BB"/>
      </a:lt2>
      <a:accent1>
        <a:srgbClr val="6E4692"/>
      </a:accent1>
      <a:accent2>
        <a:srgbClr val="FFCF34"/>
      </a:accent2>
      <a:accent3>
        <a:srgbClr val="DFFD61"/>
      </a:accent3>
      <a:accent4>
        <a:srgbClr val="EDECE0"/>
      </a:accent4>
      <a:accent5>
        <a:srgbClr val="D1F1DA"/>
      </a:accent5>
      <a:accent6>
        <a:srgbClr val="FBDAD7"/>
      </a:accent6>
      <a:hlink>
        <a:srgbClr val="00AAAF"/>
      </a:hlink>
      <a:folHlink>
        <a:srgbClr val="0E274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93614-7DC8-474E-8D03-D08B7524D6FE}">
  <dimension ref="A1:L22"/>
  <sheetViews>
    <sheetView showGridLines="0" tabSelected="1" zoomScale="115" zoomScaleNormal="115" workbookViewId="0">
      <pane ySplit="5" topLeftCell="A6" activePane="bottomLeft" state="frozen"/>
      <selection pane="bottomLeft" activeCell="B12" sqref="B12"/>
    </sheetView>
  </sheetViews>
  <sheetFormatPr defaultColWidth="9" defaultRowHeight="15.6" x14ac:dyDescent="0.35"/>
  <cols>
    <col min="1" max="1" width="2.59765625" style="1" customWidth="1"/>
    <col min="2" max="2" width="24.3984375" style="12" bestFit="1" customWidth="1"/>
    <col min="3" max="3" width="35.8984375" style="12" bestFit="1" customWidth="1"/>
    <col min="4" max="4" width="6.59765625" style="12" customWidth="1"/>
    <col min="5" max="5" width="10.69921875" style="12" bestFit="1" customWidth="1"/>
    <col min="6" max="6" width="3.69921875" style="1" customWidth="1"/>
    <col min="7" max="16384" width="9" style="1"/>
  </cols>
  <sheetData>
    <row r="1" spans="1:12" x14ac:dyDescent="0.35">
      <c r="A1" s="13" t="s">
        <v>27</v>
      </c>
    </row>
    <row r="2" spans="1:12" ht="24" customHeight="1" x14ac:dyDescent="0.35">
      <c r="B2" s="17" t="s">
        <v>0</v>
      </c>
      <c r="C2" s="18"/>
      <c r="D2" s="18"/>
      <c r="E2" s="19"/>
    </row>
    <row r="3" spans="1:12" ht="21" x14ac:dyDescent="0.35">
      <c r="B3" s="20" t="s">
        <v>1</v>
      </c>
      <c r="C3" s="21"/>
      <c r="D3" s="21"/>
      <c r="E3" s="22"/>
      <c r="G3" s="24" t="s">
        <v>34</v>
      </c>
      <c r="H3" s="25"/>
      <c r="I3" s="26"/>
      <c r="J3" s="30" t="s">
        <v>36</v>
      </c>
      <c r="K3" s="31"/>
      <c r="L3" s="32"/>
    </row>
    <row r="4" spans="1:12" ht="21" customHeight="1" x14ac:dyDescent="0.35">
      <c r="B4" s="5" t="s">
        <v>2</v>
      </c>
      <c r="C4" s="6" t="s">
        <v>28</v>
      </c>
      <c r="D4" s="7">
        <f>D16*D22</f>
        <v>1.9624045777111241</v>
      </c>
      <c r="E4" s="6" t="s">
        <v>3</v>
      </c>
      <c r="G4" s="33" t="s">
        <v>37</v>
      </c>
      <c r="H4" s="34"/>
      <c r="I4" s="35"/>
      <c r="J4" s="27" t="s">
        <v>35</v>
      </c>
      <c r="K4" s="28"/>
      <c r="L4" s="29"/>
    </row>
    <row r="5" spans="1:12" ht="21" x14ac:dyDescent="0.35">
      <c r="B5" s="5" t="s">
        <v>4</v>
      </c>
      <c r="C5" s="6" t="s">
        <v>5</v>
      </c>
      <c r="D5" s="7">
        <f>D16*D22*D10</f>
        <v>141.29312959520092</v>
      </c>
      <c r="E5" s="6" t="s">
        <v>6</v>
      </c>
    </row>
    <row r="6" spans="1:12" ht="4.95" customHeight="1" x14ac:dyDescent="0.35"/>
    <row r="7" spans="1:12" x14ac:dyDescent="0.35">
      <c r="C7" s="23" t="s">
        <v>26</v>
      </c>
      <c r="D7" s="23"/>
      <c r="E7" s="23"/>
    </row>
    <row r="8" spans="1:12" x14ac:dyDescent="0.35">
      <c r="C8" s="9" t="s">
        <v>7</v>
      </c>
      <c r="D8" s="10">
        <v>68</v>
      </c>
      <c r="E8" s="10" t="s">
        <v>8</v>
      </c>
    </row>
    <row r="9" spans="1:12" x14ac:dyDescent="0.35">
      <c r="C9" s="9" t="s">
        <v>9</v>
      </c>
      <c r="D9" s="3">
        <v>140</v>
      </c>
      <c r="E9" s="10" t="s">
        <v>8</v>
      </c>
    </row>
    <row r="10" spans="1:12" x14ac:dyDescent="0.35">
      <c r="C10" s="9" t="s">
        <v>10</v>
      </c>
      <c r="D10" s="11">
        <f>D9-D8</f>
        <v>72</v>
      </c>
      <c r="E10" s="10" t="s">
        <v>8</v>
      </c>
    </row>
    <row r="11" spans="1:12" ht="4.95" customHeight="1" x14ac:dyDescent="0.35"/>
    <row r="12" spans="1:12" x14ac:dyDescent="0.35">
      <c r="C12" s="23" t="s">
        <v>23</v>
      </c>
      <c r="D12" s="23"/>
      <c r="E12" s="23"/>
    </row>
    <row r="13" spans="1:12" x14ac:dyDescent="0.35">
      <c r="C13" s="9" t="s">
        <v>21</v>
      </c>
      <c r="D13" s="3">
        <v>6</v>
      </c>
      <c r="E13" s="10" t="s">
        <v>11</v>
      </c>
    </row>
    <row r="14" spans="1:12" x14ac:dyDescent="0.35">
      <c r="C14" s="9" t="s">
        <v>12</v>
      </c>
      <c r="D14" s="3">
        <v>2.5</v>
      </c>
      <c r="E14" s="10" t="s">
        <v>13</v>
      </c>
    </row>
    <row r="15" spans="1:12" ht="17.399999999999999" x14ac:dyDescent="0.35">
      <c r="C15" s="9" t="s">
        <v>22</v>
      </c>
      <c r="D15" s="11">
        <f>D13*D14</f>
        <v>15</v>
      </c>
      <c r="E15" s="10" t="s">
        <v>14</v>
      </c>
    </row>
    <row r="16" spans="1:12" ht="17.399999999999999" x14ac:dyDescent="0.35">
      <c r="C16" s="9" t="s">
        <v>24</v>
      </c>
      <c r="D16" s="14">
        <f>1/D15</f>
        <v>6.6666666666666666E-2</v>
      </c>
      <c r="E16" s="10" t="s">
        <v>15</v>
      </c>
    </row>
    <row r="17" spans="3:5" ht="4.95" customHeight="1" x14ac:dyDescent="0.35"/>
    <row r="18" spans="3:5" x14ac:dyDescent="0.35">
      <c r="C18" s="23" t="s">
        <v>25</v>
      </c>
      <c r="D18" s="23"/>
      <c r="E18" s="23"/>
    </row>
    <row r="19" spans="3:5" x14ac:dyDescent="0.35">
      <c r="C19" s="9" t="s">
        <v>16</v>
      </c>
      <c r="D19" s="3">
        <v>21</v>
      </c>
      <c r="E19" s="10" t="s">
        <v>13</v>
      </c>
    </row>
    <row r="20" spans="3:5" x14ac:dyDescent="0.35">
      <c r="C20" s="9" t="s">
        <v>17</v>
      </c>
      <c r="D20" s="3">
        <v>53.75</v>
      </c>
      <c r="E20" s="10" t="s">
        <v>13</v>
      </c>
    </row>
    <row r="21" spans="3:5" ht="17.399999999999999" x14ac:dyDescent="0.35">
      <c r="C21" s="9" t="s">
        <v>18</v>
      </c>
      <c r="D21" s="15">
        <f>2*PI()*0.5*D19*D20+2*PI()*(0.5*D19)^2</f>
        <v>4238.7938878560281</v>
      </c>
      <c r="E21" s="10" t="s">
        <v>19</v>
      </c>
    </row>
    <row r="22" spans="3:5" ht="17.399999999999999" x14ac:dyDescent="0.35">
      <c r="C22" s="9" t="s">
        <v>18</v>
      </c>
      <c r="D22" s="16">
        <f>D21/144</f>
        <v>29.436068665666863</v>
      </c>
      <c r="E22" s="10" t="s">
        <v>20</v>
      </c>
    </row>
  </sheetData>
  <sheetProtection sheet="1" objects="1" scenarios="1"/>
  <mergeCells count="9">
    <mergeCell ref="J4:L4"/>
    <mergeCell ref="J3:L3"/>
    <mergeCell ref="G3:I3"/>
    <mergeCell ref="G4:I4"/>
    <mergeCell ref="B2:E2"/>
    <mergeCell ref="B3:E3"/>
    <mergeCell ref="C12:E12"/>
    <mergeCell ref="C18:E18"/>
    <mergeCell ref="C7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4097-9587-49AB-9499-A1B75B619DD1}">
  <dimension ref="A1:L15"/>
  <sheetViews>
    <sheetView showGridLines="0" zoomScale="115" zoomScaleNormal="115" workbookViewId="0">
      <pane ySplit="5" topLeftCell="A6" activePane="bottomLeft" state="frozen"/>
      <selection pane="bottomLeft"/>
    </sheetView>
  </sheetViews>
  <sheetFormatPr defaultRowHeight="15.6" x14ac:dyDescent="0.35"/>
  <cols>
    <col min="1" max="1" width="3" style="1" customWidth="1"/>
    <col min="2" max="2" width="24.3984375" style="1" customWidth="1"/>
    <col min="3" max="3" width="35.8984375" style="1" bestFit="1" customWidth="1"/>
    <col min="4" max="4" width="6.59765625" style="1" customWidth="1"/>
    <col min="5" max="5" width="10.69921875" style="2" customWidth="1"/>
    <col min="6" max="6" width="3.69921875" style="1" customWidth="1"/>
    <col min="7" max="12" width="9" style="1" customWidth="1"/>
    <col min="13" max="14" width="7.796875" style="1" bestFit="1" customWidth="1"/>
    <col min="15" max="15" width="8.796875" style="1"/>
    <col min="16" max="16" width="128.59765625" style="1" bestFit="1" customWidth="1"/>
    <col min="17" max="17" width="2.59765625" style="1" bestFit="1" customWidth="1"/>
    <col min="18" max="18" width="41.8984375" style="1" bestFit="1" customWidth="1"/>
    <col min="19" max="19" width="7.796875" style="1" bestFit="1" customWidth="1"/>
    <col min="20" max="16384" width="8.796875" style="1"/>
  </cols>
  <sheetData>
    <row r="1" spans="1:12" x14ac:dyDescent="0.35">
      <c r="A1" s="8" t="str">
        <f>'No Rating'!A1</f>
        <v>v25.1.0 | 2025.06</v>
      </c>
    </row>
    <row r="2" spans="1:12" ht="24" x14ac:dyDescent="0.35">
      <c r="B2" s="17" t="s">
        <v>0</v>
      </c>
      <c r="C2" s="18"/>
      <c r="D2" s="18"/>
      <c r="E2" s="19"/>
    </row>
    <row r="3" spans="1:12" ht="21" x14ac:dyDescent="0.35">
      <c r="B3" s="20" t="s">
        <v>1</v>
      </c>
      <c r="C3" s="21"/>
      <c r="D3" s="21"/>
      <c r="E3" s="22"/>
      <c r="G3" s="24" t="s">
        <v>34</v>
      </c>
      <c r="H3" s="25"/>
      <c r="I3" s="26"/>
      <c r="J3" s="30" t="s">
        <v>36</v>
      </c>
      <c r="K3" s="31"/>
      <c r="L3" s="32"/>
    </row>
    <row r="4" spans="1:12" ht="21" x14ac:dyDescent="0.35">
      <c r="B4" s="5" t="s">
        <v>2</v>
      </c>
      <c r="C4" s="6" t="s">
        <v>28</v>
      </c>
      <c r="D4" s="7">
        <f>8.3454*D13*D14/(D10)</f>
        <v>6.8965458333333327</v>
      </c>
      <c r="E4" s="6" t="s">
        <v>3</v>
      </c>
      <c r="G4" s="33" t="s">
        <v>37</v>
      </c>
      <c r="H4" s="34"/>
      <c r="I4" s="35"/>
      <c r="J4" s="27" t="s">
        <v>35</v>
      </c>
      <c r="K4" s="28"/>
      <c r="L4" s="29"/>
    </row>
    <row r="5" spans="1:12" ht="21" x14ac:dyDescent="0.35">
      <c r="B5" s="5" t="s">
        <v>4</v>
      </c>
      <c r="C5" s="6" t="s">
        <v>5</v>
      </c>
      <c r="D5" s="7">
        <f>8.3454*D13*D14</f>
        <v>496.55129999999997</v>
      </c>
      <c r="E5" s="6" t="s">
        <v>6</v>
      </c>
    </row>
    <row r="6" spans="1:12" ht="4.95" customHeight="1" x14ac:dyDescent="0.35"/>
    <row r="7" spans="1:12" x14ac:dyDescent="0.35">
      <c r="C7" s="23" t="s">
        <v>26</v>
      </c>
      <c r="D7" s="23"/>
      <c r="E7" s="23"/>
    </row>
    <row r="8" spans="1:12" x14ac:dyDescent="0.35">
      <c r="C8" s="9" t="s">
        <v>7</v>
      </c>
      <c r="D8" s="10">
        <v>68</v>
      </c>
      <c r="E8" s="10" t="s">
        <v>8</v>
      </c>
    </row>
    <row r="9" spans="1:12" x14ac:dyDescent="0.35">
      <c r="C9" s="9" t="s">
        <v>9</v>
      </c>
      <c r="D9" s="3">
        <v>140</v>
      </c>
      <c r="E9" s="10" t="s">
        <v>8</v>
      </c>
    </row>
    <row r="10" spans="1:12" x14ac:dyDescent="0.35">
      <c r="C10" s="9" t="s">
        <v>10</v>
      </c>
      <c r="D10" s="11">
        <f>D9-D8</f>
        <v>72</v>
      </c>
      <c r="E10" s="10" t="s">
        <v>8</v>
      </c>
    </row>
    <row r="11" spans="1:12" ht="4.95" customHeight="1" x14ac:dyDescent="0.35"/>
    <row r="12" spans="1:12" ht="15.6" customHeight="1" x14ac:dyDescent="0.35">
      <c r="C12" s="23" t="s">
        <v>29</v>
      </c>
      <c r="D12" s="23"/>
      <c r="E12" s="23"/>
    </row>
    <row r="13" spans="1:12" ht="15.6" customHeight="1" x14ac:dyDescent="0.55000000000000004">
      <c r="C13" s="9" t="s">
        <v>31</v>
      </c>
      <c r="D13" s="3">
        <v>119</v>
      </c>
      <c r="E13" s="10" t="s">
        <v>30</v>
      </c>
      <c r="H13" s="4"/>
    </row>
    <row r="14" spans="1:12" ht="15.6" customHeight="1" x14ac:dyDescent="0.55000000000000004">
      <c r="C14" s="9" t="s">
        <v>33</v>
      </c>
      <c r="D14" s="3">
        <v>0.5</v>
      </c>
      <c r="E14" s="10" t="s">
        <v>32</v>
      </c>
      <c r="H14" s="4"/>
    </row>
    <row r="15" spans="1:12" ht="24" x14ac:dyDescent="0.55000000000000004">
      <c r="B15" s="4"/>
    </row>
  </sheetData>
  <sheetProtection sheet="1" objects="1" scenarios="1"/>
  <mergeCells count="8">
    <mergeCell ref="J3:L3"/>
    <mergeCell ref="G4:I4"/>
    <mergeCell ref="J4:L4"/>
    <mergeCell ref="B2:E2"/>
    <mergeCell ref="B3:E3"/>
    <mergeCell ref="C7:E7"/>
    <mergeCell ref="C12:E12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 Rating</vt:lpstr>
      <vt:lpstr>AHRI Rating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Ortega</dc:creator>
  <cp:keywords/>
  <dc:description/>
  <cp:lastModifiedBy>James Ortega</cp:lastModifiedBy>
  <cp:revision/>
  <dcterms:created xsi:type="dcterms:W3CDTF">2022-02-14T16:46:54Z</dcterms:created>
  <dcterms:modified xsi:type="dcterms:W3CDTF">2025-06-17T21:06:53Z</dcterms:modified>
  <cp:category/>
  <cp:contentStatus/>
</cp:coreProperties>
</file>