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hkalv\Phius Dropbox\PHIUS Shared\Certification\Project Certification\01_Calculators_Protocol\Excel\"/>
    </mc:Choice>
  </mc:AlternateContent>
  <xr:revisionPtr revIDLastSave="0" documentId="13_ncr:1_{C54A22F8-519A-4C42-ACB1-340CACA76566}" xr6:coauthVersionLast="47" xr6:coauthVersionMax="47" xr10:uidLastSave="{00000000-0000-0000-0000-000000000000}"/>
  <bookViews>
    <workbookView xWindow="28680" yWindow="-7515" windowWidth="29040" windowHeight="16440" xr2:uid="{E45611C0-AE84-4EC1-9874-910197423733}"/>
  </bookViews>
  <sheets>
    <sheet name="Non-Res DHW" sheetId="1" r:id="rId1"/>
    <sheet name="Total Hot Water Fixtures" sheetId="2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R1" localSheetId="0">'[1]Fastener Correction'!#REF!</definedName>
    <definedName name="_R1">'[2]Fastener Correction'!#REF!</definedName>
    <definedName name="Af" localSheetId="0">'[3]Fastener Correction'!#REF!</definedName>
    <definedName name="Af">'[2]Fastener Correction'!#REF!</definedName>
    <definedName name="Ar">'[4]Fastener Correction'!#REF!</definedName>
    <definedName name="d0" localSheetId="0">'[3]Fastener Correction'!#REF!</definedName>
    <definedName name="d0">'[2]Fastener Correction'!#REF!</definedName>
    <definedName name="d1_" localSheetId="0">'[3]Fastener Correction'!#REF!</definedName>
    <definedName name="d1_">'[2]Fastener Correction'!#REF!</definedName>
    <definedName name="ef" localSheetId="0">'[1]Fastener Correction'!#REF!</definedName>
    <definedName name="ef">'[2]Fastener Correction'!#REF!</definedName>
    <definedName name="Fensterdaten" localSheetId="0">#REF!</definedName>
    <definedName name="Fensterdaten">#REF!</definedName>
    <definedName name="lmf" localSheetId="0">'[3]Fastener Correction'!#REF!</definedName>
    <definedName name="lmf">'[2]Fastener Correction'!#REF!</definedName>
    <definedName name="NameDrop" localSheetId="0">'[1]Common Areas (MF)'!#REF!:INDEX('[1]Common Areas (MF)'!#REF!,MAX('[1]Common Areas (MF)'!#REF!),1)</definedName>
    <definedName name="NameDrop">'[2]Common Areas (MF)'!#REF!:INDEX('[2]Common Areas (MF)'!#REF!,MAX('[2]Common Areas (MF)'!#REF!),1)</definedName>
    <definedName name="nf" localSheetId="0">'[1]Fastener Correction'!#REF!</definedName>
    <definedName name="nf">'[2]Fastener Correction'!#REF!</definedName>
    <definedName name="re">'[4]Fastener Correction'!#REF!</definedName>
    <definedName name="Rooms">[2]!Room_Type[Room Type]</definedName>
    <definedName name="RTh" localSheetId="0">'[1]Fastener Correction'!#REF!</definedName>
    <definedName name="RTh">'[2]Fastener Correction'!#REF!</definedName>
    <definedName name="solver_adj" hidden="1">'[5]Summer SI'!$K$151:$K$152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opt" hidden="1">'[5]Summer SI'!$M$151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2</definedName>
    <definedName name="solver_val" hidden="1">0</definedName>
    <definedName name="Z_11660EA0_834D_4736_B93B_F44BEA6FF964_.wvu.PrintArea" hidden="1">'[5]Compact SI'!$A$83:$G$103</definedName>
    <definedName name="Z_11660EA0_834D_4736_B93B_F44BEA6FF964_.wvu.Rows" localSheetId="0" hidden="1">'[6]Compact SI'!#REF!</definedName>
    <definedName name="Z_11660EA0_834D_4736_B93B_F44BEA6FF964_.wvu.Rows" hidden="1">'[6]Compact SI'!#REF!</definedName>
    <definedName name="Z_33DA5C44_9B06_11DB_96B4_00E01850B65A_.wvu.Cols" hidden="1">'[5]U-List SI'!$AQ:$AV</definedName>
    <definedName name="Z_33DA5C44_9B06_11DB_96B4_00E01850B65A_.wvu.PrintArea" hidden="1">'[6]WinType SI'!$A$2:$P$18,'[6]WinType SI'!$A$76:$I$92</definedName>
    <definedName name="Z_33DA5C44_9B06_11DB_96B4_00E01850B65A_.wvu.PrintTitles" hidden="1">'[5]WinType SI'!$1:$1</definedName>
    <definedName name="Z_33DA5C44_9B06_11DB_96B4_00E01850B65A_.wvu.Rows" hidden="1">'[5]SolarDHW SI'!$18:$18</definedName>
    <definedName name="Z_F915C42F_B875_438F_A5F9_8AB3862536D5_.wvu.PrintArea" hidden="1">'[5]Compact SI'!$R$27:$AF$53</definedName>
    <definedName name="Z_F915C42F_B875_438F_A5F9_8AB3862536D5_.wvu.Rows" hidden="1">'[6]Compact SI'!$18:$19,'[6]Compact SI'!$28:$29,'[6]Compact SI'!$31:$33,'[6]Compact SI'!$38:$38,'[6]Compact SI'!$41:$43,'[6]Compact SI'!$46:$48,'[6]Compact SI'!$51:$51,'[6]Compact SI'!$53:$55,'[6]Compact SI'!$57:$70,'[6]Compact SI'!$83:$134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8" i="1" l="1"/>
  <c r="C23" i="1"/>
  <c r="C24" i="1"/>
  <c r="C25" i="1"/>
  <c r="C26" i="1"/>
  <c r="C27" i="1"/>
  <c r="C22" i="1"/>
  <c r="B28" i="1"/>
  <c r="B27" i="1"/>
  <c r="B23" i="1"/>
  <c r="B24" i="1"/>
  <c r="B25" i="1"/>
  <c r="B26" i="1"/>
  <c r="B22" i="1"/>
  <c r="B3" i="2"/>
  <c r="B4" i="2"/>
  <c r="B2" i="2"/>
  <c r="E8" i="1"/>
  <c r="E9" i="1"/>
  <c r="E7" i="1"/>
  <c r="C15" i="1"/>
  <c r="E14" i="1"/>
  <c r="E11" i="1"/>
  <c r="E10" i="1"/>
  <c r="E6" i="1"/>
  <c r="C29" i="1" l="1"/>
  <c r="E24" i="1" s="1"/>
  <c r="E12" i="1"/>
  <c r="E13" i="1" s="1"/>
  <c r="E15" i="1" s="1"/>
  <c r="E16" i="1" s="1"/>
  <c r="E28" i="1" l="1"/>
  <c r="E23" i="1"/>
  <c r="E27" i="1"/>
  <c r="E25" i="1"/>
  <c r="E26" i="1"/>
  <c r="E22" i="1"/>
  <c r="E29" i="1" l="1"/>
</calcChain>
</file>

<file path=xl/sharedStrings.xml><?xml version="1.0" encoding="utf-8"?>
<sst xmlns="http://schemas.openxmlformats.org/spreadsheetml/2006/main" count="76" uniqueCount="35">
  <si>
    <t># ppl</t>
  </si>
  <si>
    <t>gal/day</t>
  </si>
  <si>
    <t>Total</t>
  </si>
  <si>
    <t># HW taps opened/person/day</t>
  </si>
  <si>
    <t>Total DHW taps in the building</t>
  </si>
  <si>
    <t>WUFI - Tap openings/person.day</t>
  </si>
  <si>
    <t>Type of Occupant</t>
  </si>
  <si>
    <t>Notes</t>
  </si>
  <si>
    <t>effective hot water-tap openings/p.day for WP model</t>
  </si>
  <si>
    <t>averages per occupancy group</t>
  </si>
  <si>
    <t>Fixture Name</t>
  </si>
  <si>
    <t>Quantity</t>
  </si>
  <si>
    <t>SK-1</t>
  </si>
  <si>
    <t>LV-2</t>
  </si>
  <si>
    <t>LV-1 / LV-1A</t>
  </si>
  <si>
    <t>Page</t>
  </si>
  <si>
    <t>Calculated Total</t>
  </si>
  <si>
    <t>Summed Total</t>
  </si>
  <si>
    <t>DHW at 110F (60 F delta from 50F)</t>
  </si>
  <si>
    <t>DHW at 140F (90 F delta from 50F)</t>
  </si>
  <si>
    <t>effective gal/p.day for WP model (at 140F)</t>
  </si>
  <si>
    <t>gal/person/day (@110F)</t>
  </si>
  <si>
    <t>Phius Non-Residential Effective DHW Usage Calculator</t>
  </si>
  <si>
    <t>Required inputs</t>
  </si>
  <si>
    <t>Calculated cells</t>
  </si>
  <si>
    <t>Results</t>
  </si>
  <si>
    <t>Instructions</t>
  </si>
  <si>
    <t xml:space="preserve">Input high-level occupancy groups &amp; quantities of people within that group. Then, input estimated gal/person/day (@110F, typ). Use 3.2 gallons as a default if unknown. </t>
  </si>
  <si>
    <t>Input any occupants that may use 3.2 gallons/day of 140F water</t>
  </si>
  <si>
    <t>-</t>
  </si>
  <si>
    <t>Constants &amp; Instructions</t>
  </si>
  <si>
    <r>
      <t xml:space="preserve">Enter the calculated value to the left in WUFI Passive under:
 PH Case &gt; Additional Data &gt; </t>
    </r>
    <r>
      <rPr>
        <b/>
        <i/>
        <sz val="10"/>
        <color rgb="FF000000"/>
        <rFont val="Open Sans"/>
        <family val="2"/>
      </rPr>
      <t>DHW Consumption (140F) per person per day</t>
    </r>
  </si>
  <si>
    <r>
      <t xml:space="preserve">Enter the calculated value to the left in WUFI Passive under:
 PH Case &gt; Additional Data &gt; </t>
    </r>
    <r>
      <rPr>
        <b/>
        <i/>
        <sz val="10"/>
        <color rgb="FF000000"/>
        <rFont val="Open Sans"/>
        <family val="2"/>
      </rPr>
      <t xml:space="preserve">Hot water tap-openings per person per day </t>
    </r>
  </si>
  <si>
    <t xml:space="preserve">Fist, input the total number of DHW taps in the building in cell B19. Then, input the total estimated # of taps opened by each occupant on a daily basis. Use 3 taps (or less, if &lt;3 total taps) as a default if unknown. </t>
  </si>
  <si>
    <t>v25.0 - 2025.05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</si>
</sst>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70" formatCode="0.000"/>
  </numFmts>
  <fonts count="15" x14ac:knownFonts="1">
    <font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Open Sans"/>
      <family val="2"/>
    </font>
    <font>
      <sz val="10"/>
      <name val="Open Sans"/>
      <family val="2"/>
    </font>
    <font>
      <b/>
      <sz val="10"/>
      <color theme="1"/>
      <name val="Open Sans"/>
      <family val="2"/>
    </font>
    <font>
      <b/>
      <sz val="11"/>
      <color theme="7"/>
      <name val="Open Sans"/>
      <family val="2"/>
    </font>
    <font>
      <sz val="10"/>
      <color rgb="FF000000"/>
      <name val="Arial"/>
      <family val="2"/>
    </font>
    <font>
      <b/>
      <sz val="18"/>
      <color rgb="FFFFFFFF"/>
      <name val="Open Sans"/>
      <family val="2"/>
    </font>
    <font>
      <sz val="10"/>
      <color theme="1"/>
      <name val="Open Sans"/>
      <family val="2"/>
    </font>
    <font>
      <b/>
      <sz val="10"/>
      <color rgb="FFFFFFFF"/>
      <name val="Open Sans"/>
      <family val="2"/>
    </font>
    <font>
      <sz val="10"/>
      <color rgb="FF000000"/>
      <name val="Open Sans"/>
      <family val="2"/>
    </font>
    <font>
      <b/>
      <sz val="10"/>
      <color rgb="FF000000"/>
      <name val="Open Sans"/>
      <family val="2"/>
    </font>
    <font>
      <b/>
      <i/>
      <sz val="10"/>
      <color rgb="FF000000"/>
      <name val="Open Sans"/>
      <family val="2"/>
    </font>
    <font>
      <b/>
      <sz val="8"/>
      <name val="Open Sans"/>
      <family val="2"/>
    </font>
  </fonts>
  <fills count="9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E2746"/>
        <bgColor indexed="64"/>
      </patternFill>
    </fill>
    <fill>
      <patternFill patternType="solid">
        <fgColor rgb="FFB5E3E8"/>
        <bgColor indexed="64"/>
      </patternFill>
    </fill>
    <fill>
      <patternFill patternType="darkGray">
        <fgColor rgb="FFDFFD61"/>
        <bgColor auto="1"/>
      </patternFill>
    </fill>
    <fill>
      <patternFill patternType="solid">
        <fgColor rgb="FF6E4692"/>
        <bgColor indexed="64"/>
      </patternFill>
    </fill>
    <fill>
      <patternFill patternType="solid">
        <fgColor rgb="FFEDECE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7" fillId="0" borderId="0"/>
    <xf numFmtId="0" fontId="1" fillId="0" borderId="0"/>
  </cellStyleXfs>
  <cellXfs count="40">
    <xf numFmtId="0" fontId="0" fillId="0" borderId="0" xfId="0"/>
    <xf numFmtId="0" fontId="4" fillId="0" borderId="0" xfId="1" applyFont="1" applyAlignment="1">
      <alignment horizontal="center"/>
    </xf>
    <xf numFmtId="0" fontId="4" fillId="0" borderId="0" xfId="1" applyFont="1"/>
    <xf numFmtId="0" fontId="4" fillId="3" borderId="1" xfId="1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0" fontId="9" fillId="6" borderId="2" xfId="3" applyFont="1" applyFill="1" applyBorder="1" applyAlignment="1">
      <alignment horizontal="center" vertical="center"/>
    </xf>
    <xf numFmtId="0" fontId="9" fillId="5" borderId="2" xfId="3" applyFont="1" applyFill="1" applyBorder="1" applyAlignment="1">
      <alignment vertical="center"/>
    </xf>
    <xf numFmtId="0" fontId="10" fillId="7" borderId="5" xfId="3" applyFont="1" applyFill="1" applyBorder="1" applyAlignment="1">
      <alignment vertical="center"/>
    </xf>
    <xf numFmtId="0" fontId="9" fillId="6" borderId="2" xfId="3" applyFont="1" applyFill="1" applyBorder="1" applyAlignment="1">
      <alignment vertical="center"/>
    </xf>
    <xf numFmtId="0" fontId="11" fillId="8" borderId="1" xfId="0" applyFont="1" applyFill="1" applyBorder="1" applyAlignment="1">
      <alignment vertical="center"/>
    </xf>
    <xf numFmtId="0" fontId="5" fillId="6" borderId="2" xfId="3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2" fontId="6" fillId="2" borderId="1" xfId="1" applyNumberFormat="1" applyFont="1" applyFill="1" applyBorder="1" applyAlignment="1">
      <alignment horizontal="center" vertical="center"/>
    </xf>
    <xf numFmtId="0" fontId="10" fillId="7" borderId="7" xfId="3" applyFont="1" applyFill="1" applyBorder="1" applyAlignment="1">
      <alignment horizontal="center" vertical="center" wrapText="1"/>
    </xf>
    <xf numFmtId="164" fontId="6" fillId="2" borderId="1" xfId="1" applyNumberFormat="1" applyFont="1" applyFill="1" applyBorder="1" applyAlignment="1">
      <alignment horizontal="center" vertical="center"/>
    </xf>
    <xf numFmtId="0" fontId="10" fillId="7" borderId="1" xfId="3" applyFont="1" applyFill="1" applyBorder="1" applyAlignment="1">
      <alignment horizontal="center" vertical="center" wrapText="1"/>
    </xf>
    <xf numFmtId="0" fontId="14" fillId="0" borderId="0" xfId="1" applyFont="1"/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5" fillId="0" borderId="2" xfId="1" applyFont="1" applyBorder="1" applyAlignment="1">
      <alignment horizontal="right"/>
    </xf>
    <xf numFmtId="0" fontId="5" fillId="0" borderId="3" xfId="1" applyFont="1" applyBorder="1" applyAlignment="1">
      <alignment horizontal="right"/>
    </xf>
    <xf numFmtId="0" fontId="5" fillId="0" borderId="4" xfId="1" applyFont="1" applyBorder="1" applyAlignment="1">
      <alignment horizontal="right"/>
    </xf>
    <xf numFmtId="0" fontId="8" fillId="4" borderId="0" xfId="2" applyFont="1" applyFill="1" applyAlignment="1">
      <alignment horizontal="center" vertical="center" wrapText="1"/>
    </xf>
    <xf numFmtId="0" fontId="11" fillId="8" borderId="9" xfId="0" applyFont="1" applyFill="1" applyBorder="1" applyAlignment="1">
      <alignment horizontal="left" vertical="center" wrapText="1"/>
    </xf>
    <xf numFmtId="0" fontId="11" fillId="8" borderId="10" xfId="0" applyFont="1" applyFill="1" applyBorder="1" applyAlignment="1">
      <alignment horizontal="left" vertical="center" wrapText="1"/>
    </xf>
    <xf numFmtId="0" fontId="11" fillId="8" borderId="8" xfId="0" applyFont="1" applyFill="1" applyBorder="1" applyAlignment="1">
      <alignment horizontal="left" vertical="center" wrapText="1"/>
    </xf>
    <xf numFmtId="0" fontId="11" fillId="8" borderId="11" xfId="0" applyFont="1" applyFill="1" applyBorder="1" applyAlignment="1">
      <alignment horizontal="left" vertical="center" wrapText="1"/>
    </xf>
    <xf numFmtId="0" fontId="11" fillId="8" borderId="12" xfId="0" applyFont="1" applyFill="1" applyBorder="1" applyAlignment="1">
      <alignment horizontal="left" vertical="center" wrapText="1"/>
    </xf>
    <xf numFmtId="0" fontId="11" fillId="8" borderId="13" xfId="0" applyFont="1" applyFill="1" applyBorder="1" applyAlignment="1">
      <alignment horizontal="left" vertical="center" wrapText="1"/>
    </xf>
    <xf numFmtId="0" fontId="11" fillId="8" borderId="2" xfId="0" applyFont="1" applyFill="1" applyBorder="1" applyAlignment="1">
      <alignment horizontal="center" vertical="center"/>
    </xf>
    <xf numFmtId="0" fontId="11" fillId="8" borderId="4" xfId="0" applyFont="1" applyFill="1" applyBorder="1" applyAlignment="1">
      <alignment horizontal="center" vertical="center"/>
    </xf>
    <xf numFmtId="0" fontId="11" fillId="8" borderId="2" xfId="0" applyFont="1" applyFill="1" applyBorder="1" applyAlignment="1">
      <alignment horizontal="left" vertical="center" wrapText="1"/>
    </xf>
    <xf numFmtId="0" fontId="11" fillId="8" borderId="4" xfId="0" applyFont="1" applyFill="1" applyBorder="1" applyAlignment="1">
      <alignment horizontal="left" vertical="center" wrapText="1"/>
    </xf>
    <xf numFmtId="170" fontId="9" fillId="6" borderId="2" xfId="3" applyNumberFormat="1" applyFont="1" applyFill="1" applyBorder="1" applyAlignment="1">
      <alignment horizontal="center" vertical="center"/>
    </xf>
    <xf numFmtId="1" fontId="9" fillId="6" borderId="2" xfId="3" applyNumberFormat="1" applyFont="1" applyFill="1" applyBorder="1" applyAlignment="1">
      <alignment horizontal="center" vertical="center"/>
    </xf>
    <xf numFmtId="1" fontId="5" fillId="6" borderId="2" xfId="3" applyNumberFormat="1" applyFont="1" applyFill="1" applyBorder="1" applyAlignment="1">
      <alignment horizontal="center" vertical="center"/>
    </xf>
  </cellXfs>
  <cellStyles count="4">
    <cellStyle name="Normal" xfId="0" builtinId="0"/>
    <cellStyle name="Normal 2 2" xfId="2" xr:uid="{9576F2D4-EC0C-4AD8-ADF5-09BF9A4AD863}"/>
    <cellStyle name="Normal 4" xfId="3" xr:uid="{C0C76431-659F-43EE-B0CA-2E522256C4F4}"/>
    <cellStyle name="Normal 6" xfId="1" xr:uid="{346A7665-A9F1-4156-9445-706C39036E6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psor/Dropbox%20(PHIUS)/PHIUS%20Shared/Certification%20Team/Project%20Certification/01_Calculators_Protocol/Excel/01_Calculators%20-%20Master%20List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orte\Phius%20Dropbox\PHIUS%20Shared\Certification\Project%20Certification\01_Calculators_Protocol\Excel\01_Calculators%20-%20Master%20List.xlsx" TargetMode="External"/><Relationship Id="rId1" Type="http://schemas.openxmlformats.org/officeDocument/2006/relationships/externalLinkPath" Target="01_Calculators%20-%20Master%20Lis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psor/Dropbox%20(PHIUS)/PHIUS%20Shared/Certification%20Team/Project%20Certification/01_Calculators_Protocol/Excel/Calculators%20-%20Master%20Lis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:/Users/jpsor/Dropbox%20(PHIUS)/PHIUS%20Shared/Certification%20Team/Project%20Certification/01_Calculators_Protocol/Excel/Calculators%20-%20Master%20List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swright/Documents/2012/2012%20Wright%20On/2012-08%20emerson/2012-08-22%20emerson%20PHPP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BACK%20UP%20FOR%20SSD%20-%20desktop/Passive%20Energy%20Designs/Projects/PHIUS%20files/Projects/PHIUS%20-%20VertdesignInc/THERM/101103%20fairview%20examp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ultiple Dryer Inputs"/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Low Slope Roofs"/>
      <sheetName val="Swegon Language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PV Utilization Curves"/>
      <sheetName val="Uneven Reveals"/>
      <sheetName val="Detailed LPD"/>
      <sheetName val="Site Shading v2"/>
      <sheetName val="Edge Uf to Psi spacer"/>
      <sheetName val="Deep Footing"/>
      <sheetName val="Washing Machine"/>
      <sheetName val="NFRC - Window Calc"/>
      <sheetName val="Non-Res Occupancy"/>
      <sheetName val="On-Demand-In Progress"/>
      <sheetName val="Site Shading"/>
      <sheetName val="01_Calculators - Master List"/>
      <sheetName val="COP at 5F"/>
      <sheetName val="HPWH outside"/>
      <sheetName val="Dryer Inputs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  <sheetData sheetId="43" refreshError="1"/>
      <sheetData sheetId="44"/>
      <sheetData sheetId="4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itchen Exhaust 5ACH to cfm"/>
      <sheetName val="FSCALE Calculations"/>
      <sheetName val="Cooling COP Deration"/>
      <sheetName val="Temperature Reduction Factor"/>
      <sheetName val="Non-Res DHW"/>
      <sheetName val="Supply Air Temp"/>
      <sheetName val="HPWH outside"/>
      <sheetName val="Convert cfm50 to cfm75"/>
      <sheetName val="Dryer Inputs"/>
      <sheetName val="ERV Interpolation calc"/>
      <sheetName val="Deep Footing"/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Low Slope Roofs"/>
      <sheetName val="Swegon Language"/>
      <sheetName val="UEF to EF"/>
      <sheetName val="HP Average COP"/>
      <sheetName val="IMEF"/>
      <sheetName val="HW Storage - AHRI"/>
      <sheetName val="HW Storage - No Rating"/>
      <sheetName val="Screening Definition"/>
      <sheetName val="BLINDS"/>
      <sheetName val="Walk-In Cooler"/>
      <sheetName val="Thermal Mass"/>
      <sheetName val="Fastener Correction"/>
      <sheetName val="Non-Res PHIUS+ 2018 targets"/>
      <sheetName val="Non-South Shading"/>
      <sheetName val="HP Performance"/>
      <sheetName val="HPWH COP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PV Utilization Curves"/>
      <sheetName val="Uneven Reveals"/>
      <sheetName val="Detailed LPD"/>
      <sheetName val="Site Shading v2"/>
      <sheetName val="Edge Uf to Psi spacer"/>
      <sheetName val="Campus Community Certification"/>
      <sheetName val="01_Calculators - Master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Non-Res PHIUS+ 2018 targets"/>
      <sheetName val="Washing Machine"/>
      <sheetName val="Low Slope Roofs"/>
      <sheetName val="Pool Calc (Outdoor)"/>
      <sheetName val="Recirc Pump Run Time"/>
      <sheetName val="Non-Res Occupancy"/>
      <sheetName val="Calculators - Master List.xlsx"/>
      <sheetName val="Estimate FCU run-times"/>
      <sheetName val="Site Shading"/>
      <sheetName val="Site Shading v2"/>
      <sheetName val="Edge Uf to Psi spac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6">
          <cell r="E16" t="str">
            <v>kWh/day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 refreshError="1"/>
      <sheetData sheetId="31"/>
      <sheetData sheetId="32"/>
      <sheetData sheetId="33" refreshError="1"/>
      <sheetData sheetId="34" refreshError="1"/>
      <sheetData sheetId="35"/>
      <sheetData sheetId="36" refreshError="1"/>
      <sheetData sheetId="37"/>
      <sheetData sheetId="38"/>
      <sheetData sheetId="39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Washing Machine"/>
      <sheetName val="Estimate FCU run-times"/>
      <sheetName val="Pool Calc (Outdoor)"/>
      <sheetName val="Recirc Pump Run Time"/>
      <sheetName val="Low Slope Roofs"/>
      <sheetName val="Non-Res Occupancy"/>
      <sheetName val="Site Shading"/>
      <sheetName val="Site Shading v2"/>
      <sheetName val="Calculators - Master List.xlsx"/>
      <sheetName val="Edge Uf to Psi spac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Conversion"/>
      <sheetName val="Verification"/>
      <sheetName val="Verification SI"/>
      <sheetName val="REPORT"/>
      <sheetName val="NOTES"/>
      <sheetName val="RefDims"/>
      <sheetName val="Areas"/>
      <sheetName val="Areas SI"/>
      <sheetName val="R-List"/>
      <sheetName val="U-List SI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"/>
      <sheetName val="Shading SI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A1" t="str">
            <v>Passive House Planning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>
        <row r="18">
          <cell r="D18" t="str">
            <v>Additional Reduction Factor Shading</v>
          </cell>
          <cell r="E18" t="str">
            <v>rother</v>
          </cell>
          <cell r="F18" t="str">
            <v/>
          </cell>
          <cell r="G18" t="str">
            <v>%</v>
          </cell>
        </row>
      </sheetData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18">
          <cell r="B18" t="str">
            <v>Primärenergie-Faktor Strom</v>
          </cell>
        </row>
        <row r="27">
          <cell r="S27" t="str">
            <v>Interpolation von Leistung und COP aus den Prüfstandswerten in Abh. der Außentemperatur</v>
          </cell>
        </row>
        <row r="28"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0">
          <cell r="R30" t="str">
            <v>a1,2,3,4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</row>
        <row r="31"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6">
          <cell r="R36" t="str">
            <v>a2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</row>
        <row r="37">
          <cell r="R37" t="str">
            <v>b2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</row>
        <row r="38"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R39" t="str">
            <v>b3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R40" t="str">
            <v>T1</v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</row>
        <row r="41"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4">
          <cell r="R44" t="str">
            <v>P bzw. COP Punkt 1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  <cell r="X44" t="e">
            <v>#N/A</v>
          </cell>
          <cell r="Y44" t="e">
            <v>#N/A</v>
          </cell>
          <cell r="Z44" t="e">
            <v>#N/A</v>
          </cell>
          <cell r="AA44" t="e">
            <v>#N/A</v>
          </cell>
          <cell r="AB44" t="e">
            <v>#N/A</v>
          </cell>
          <cell r="AC44" t="e">
            <v>#N/A</v>
          </cell>
          <cell r="AD44" t="e">
            <v>#N/A</v>
          </cell>
          <cell r="AE44" t="e">
            <v>#N/A</v>
          </cell>
          <cell r="AF44" t="e">
            <v>#N/A</v>
          </cell>
        </row>
        <row r="45">
          <cell r="R45" t="str">
            <v>P bzw. COP Punkt 2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  <cell r="X45" t="e">
            <v>#N/A</v>
          </cell>
          <cell r="Y45" t="e">
            <v>#N/A</v>
          </cell>
          <cell r="Z45" t="e">
            <v>#N/A</v>
          </cell>
          <cell r="AA45" t="e">
            <v>#N/A</v>
          </cell>
          <cell r="AB45" t="e">
            <v>#N/A</v>
          </cell>
          <cell r="AC45" t="e">
            <v>#N/A</v>
          </cell>
          <cell r="AD45" t="e">
            <v>#N/A</v>
          </cell>
          <cell r="AE45" t="e">
            <v>#N/A</v>
          </cell>
          <cell r="AF45" t="e">
            <v>#N/A</v>
          </cell>
        </row>
        <row r="46"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49">
          <cell r="R49" t="str">
            <v>T1&lt;=Tamb&lt;T2</v>
          </cell>
          <cell r="S49" t="e">
            <v>#VALUE!</v>
          </cell>
          <cell r="T49" t="e">
            <v>#VALUE!</v>
          </cell>
          <cell r="U49" t="e">
            <v>#VALUE!</v>
          </cell>
          <cell r="V49" t="e">
            <v>#VALUE!</v>
          </cell>
          <cell r="W49" t="e">
            <v>#VALUE!</v>
          </cell>
          <cell r="X49" t="e">
            <v>#VALUE!</v>
          </cell>
          <cell r="Y49" t="e">
            <v>#VALUE!</v>
          </cell>
          <cell r="Z49" t="e">
            <v>#VALUE!</v>
          </cell>
          <cell r="AA49" t="e">
            <v>#VALUE!</v>
          </cell>
          <cell r="AB49" t="e">
            <v>#VALUE!</v>
          </cell>
          <cell r="AC49" t="e">
            <v>#VALUE!</v>
          </cell>
          <cell r="AD49" t="e">
            <v>#VALUE!</v>
          </cell>
          <cell r="AE49">
            <v>0</v>
          </cell>
          <cell r="AF49">
            <v>0</v>
          </cell>
        </row>
        <row r="50">
          <cell r="R50" t="str">
            <v>T2&lt;=Tamb&lt;T3</v>
          </cell>
          <cell r="S50" t="e">
            <v>#VALUE!</v>
          </cell>
          <cell r="T50" t="e">
            <v>#VALUE!</v>
          </cell>
          <cell r="U50" t="e">
            <v>#VALUE!</v>
          </cell>
          <cell r="V50" t="e">
            <v>#VALUE!</v>
          </cell>
          <cell r="W50" t="e">
            <v>#VALUE!</v>
          </cell>
          <cell r="X50" t="e">
            <v>#VALUE!</v>
          </cell>
          <cell r="Y50" t="e">
            <v>#VALUE!</v>
          </cell>
          <cell r="Z50" t="e">
            <v>#VALUE!</v>
          </cell>
          <cell r="AA50" t="e">
            <v>#VALUE!</v>
          </cell>
          <cell r="AB50" t="e">
            <v>#VALUE!</v>
          </cell>
          <cell r="AC50" t="e">
            <v>#VALUE!</v>
          </cell>
          <cell r="AD50" t="e">
            <v>#VALUE!</v>
          </cell>
          <cell r="AE50">
            <v>0</v>
          </cell>
          <cell r="AF50">
            <v>0</v>
          </cell>
        </row>
        <row r="51"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2">
          <cell r="R52" t="str">
            <v>Tamb&gt;=T4</v>
          </cell>
          <cell r="S52" t="e">
            <v>#VALUE!</v>
          </cell>
          <cell r="T52" t="e">
            <v>#VALUE!</v>
          </cell>
          <cell r="U52" t="e">
            <v>#VALUE!</v>
          </cell>
          <cell r="V52" t="e">
            <v>#VALUE!</v>
          </cell>
          <cell r="W52" t="e">
            <v>#VALUE!</v>
          </cell>
          <cell r="X52" t="e">
            <v>#VALUE!</v>
          </cell>
          <cell r="Y52" t="e">
            <v>#VALUE!</v>
          </cell>
          <cell r="Z52" t="e">
            <v>#VALUE!</v>
          </cell>
          <cell r="AA52" t="e">
            <v>#VALUE!</v>
          </cell>
          <cell r="AB52" t="e">
            <v>#VALUE!</v>
          </cell>
          <cell r="AC52" t="e">
            <v>#VALUE!</v>
          </cell>
          <cell r="AD52" t="e">
            <v>#VALUE!</v>
          </cell>
          <cell r="AE52">
            <v>0</v>
          </cell>
          <cell r="AF52">
            <v>0</v>
          </cell>
        </row>
        <row r="53"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2.5806534743832898</v>
          </cell>
          <cell r="G103" t="str">
            <v>kW</v>
          </cell>
        </row>
      </sheetData>
      <sheetData sheetId="60"/>
      <sheetData sheetId="61"/>
      <sheetData sheetId="62"/>
      <sheetData sheetId="63"/>
      <sheetData sheetId="64">
        <row r="89">
          <cell r="F89" t="str">
            <v>Ambient Temp (°F)</v>
          </cell>
        </row>
      </sheetData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Conversion"/>
      <sheetName val="Verification"/>
      <sheetName val="Verification SI"/>
      <sheetName val="Climate"/>
      <sheetName val="RefDims"/>
      <sheetName val="Areas"/>
      <sheetName val="Areas SI"/>
      <sheetName val="R-List"/>
      <sheetName val="U-List SI"/>
      <sheetName val="Insulation"/>
      <sheetName val="Bridges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 SI"/>
      <sheetName val="Shading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2">
          <cell r="A2" t="str">
            <v>G L A Z I N G     A C C O R D I N G     T O     C E R T I F I C A T I O N</v>
          </cell>
        </row>
        <row r="4">
          <cell r="B4" t="str">
            <v>for frame types, go to row:</v>
          </cell>
          <cell r="C4">
            <v>76</v>
          </cell>
        </row>
        <row r="5">
          <cell r="B5" t="str">
            <v>Type</v>
          </cell>
        </row>
        <row r="6">
          <cell r="A6" t="str">
            <v>Assembly
No.</v>
          </cell>
          <cell r="B6" t="str">
            <v>Glazing</v>
          </cell>
          <cell r="C6" t="str">
            <v>g-Value</v>
          </cell>
          <cell r="D6" t="str">
            <v>Ug-Value</v>
          </cell>
        </row>
        <row r="7">
          <cell r="D7" t="str">
            <v>W/(m2K)</v>
          </cell>
        </row>
        <row r="8">
          <cell r="A8">
            <v>1</v>
          </cell>
          <cell r="B8" t="str">
            <v>Thermotech Low Solar Gain Glass</v>
          </cell>
          <cell r="C8">
            <v>0.374</v>
          </cell>
          <cell r="D8">
            <v>0.68135999999999997</v>
          </cell>
        </row>
        <row r="9">
          <cell r="A9">
            <v>2</v>
          </cell>
          <cell r="B9" t="str">
            <v/>
          </cell>
          <cell r="C9" t="str">
            <v/>
          </cell>
          <cell r="D9" t="str">
            <v/>
          </cell>
        </row>
        <row r="10">
          <cell r="A10">
            <v>3</v>
          </cell>
          <cell r="B10" t="str">
            <v/>
          </cell>
          <cell r="C10" t="str">
            <v/>
          </cell>
          <cell r="D10" t="str">
            <v/>
          </cell>
        </row>
        <row r="11">
          <cell r="A11">
            <v>4</v>
          </cell>
          <cell r="B11" t="str">
            <v/>
          </cell>
          <cell r="C11" t="str">
            <v/>
          </cell>
          <cell r="D11" t="str">
            <v/>
          </cell>
        </row>
        <row r="12">
          <cell r="A12">
            <v>5</v>
          </cell>
          <cell r="B12" t="str">
            <v/>
          </cell>
          <cell r="C12" t="str">
            <v/>
          </cell>
          <cell r="D12" t="str">
            <v/>
          </cell>
        </row>
        <row r="13">
          <cell r="A13">
            <v>6</v>
          </cell>
          <cell r="B13" t="str">
            <v/>
          </cell>
          <cell r="C13" t="str">
            <v/>
          </cell>
          <cell r="D13" t="str">
            <v/>
          </cell>
        </row>
        <row r="14">
          <cell r="A14">
            <v>7</v>
          </cell>
          <cell r="B14" t="str">
            <v/>
          </cell>
          <cell r="C14" t="str">
            <v/>
          </cell>
          <cell r="D14" t="str">
            <v/>
          </cell>
        </row>
        <row r="15">
          <cell r="A15">
            <v>8</v>
          </cell>
          <cell r="B15" t="str">
            <v/>
          </cell>
          <cell r="C15" t="str">
            <v/>
          </cell>
          <cell r="D15" t="str">
            <v/>
          </cell>
        </row>
        <row r="16">
          <cell r="A16">
            <v>9</v>
          </cell>
          <cell r="B16" t="str">
            <v/>
          </cell>
          <cell r="C16" t="str">
            <v/>
          </cell>
          <cell r="D16" t="str">
            <v/>
          </cell>
        </row>
        <row r="17">
          <cell r="A17">
            <v>10</v>
          </cell>
          <cell r="B17" t="str">
            <v/>
          </cell>
          <cell r="C17" t="str">
            <v/>
          </cell>
          <cell r="D17" t="str">
            <v/>
          </cell>
        </row>
        <row r="18">
          <cell r="A18">
            <v>11</v>
          </cell>
          <cell r="B18" t="str">
            <v/>
          </cell>
          <cell r="C18" t="str">
            <v/>
          </cell>
          <cell r="D18" t="str">
            <v/>
          </cell>
        </row>
        <row r="76">
          <cell r="A76" t="str">
            <v>F R A M E     T Y P E     A C C O R D I N G     T O     C E R T I F I C A T I O N</v>
          </cell>
        </row>
        <row r="78">
          <cell r="B78" t="str">
            <v>for glazings, go to row:</v>
          </cell>
          <cell r="C78">
            <v>2</v>
          </cell>
        </row>
        <row r="79">
          <cell r="B79" t="str">
            <v>Type</v>
          </cell>
          <cell r="C79" t="str">
            <v>Uf-Value</v>
          </cell>
          <cell r="D79" t="str">
            <v>Frame Dimensions</v>
          </cell>
          <cell r="H79" t="str">
            <v>Thermal Bridge</v>
          </cell>
          <cell r="I79" t="str">
            <v>Thermal Bridge</v>
          </cell>
        </row>
        <row r="80">
          <cell r="A80" t="str">
            <v>Assembly
No.</v>
          </cell>
          <cell r="B80" t="str">
            <v xml:space="preserve">Frame  </v>
          </cell>
          <cell r="C80" t="str">
            <v>Frame</v>
          </cell>
          <cell r="D80" t="str">
            <v>Width - Left</v>
          </cell>
          <cell r="E80" t="str">
            <v>Width - Right</v>
          </cell>
          <cell r="F80" t="str">
            <v>Width - Below</v>
          </cell>
          <cell r="G80" t="str">
            <v>Width - Above</v>
          </cell>
          <cell r="H80" t="str">
            <v xml:space="preserve"> YSpacer</v>
          </cell>
          <cell r="I80" t="str">
            <v xml:space="preserve"> YInstallation</v>
          </cell>
        </row>
        <row r="81">
          <cell r="C81" t="str">
            <v>W/(m2K)</v>
          </cell>
          <cell r="D81" t="str">
            <v>m</v>
          </cell>
          <cell r="E81" t="str">
            <v>m</v>
          </cell>
          <cell r="F81" t="str">
            <v>m</v>
          </cell>
          <cell r="G81" t="str">
            <v>m</v>
          </cell>
          <cell r="H81" t="str">
            <v>W/(mK)</v>
          </cell>
          <cell r="I81" t="str">
            <v>W/(mK)</v>
          </cell>
        </row>
        <row r="82">
          <cell r="A82">
            <v>1</v>
          </cell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</row>
        <row r="83">
          <cell r="A83">
            <v>2</v>
          </cell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</row>
        <row r="84">
          <cell r="A84">
            <v>3</v>
          </cell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</row>
        <row r="85">
          <cell r="A85">
            <v>4</v>
          </cell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</row>
        <row r="86">
          <cell r="A86">
            <v>5</v>
          </cell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</row>
        <row r="87">
          <cell r="A87">
            <v>6</v>
          </cell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</row>
        <row r="88">
          <cell r="A88">
            <v>7</v>
          </cell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</row>
        <row r="89">
          <cell r="A89">
            <v>8</v>
          </cell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</row>
        <row r="90">
          <cell r="A90">
            <v>9</v>
          </cell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</row>
        <row r="91">
          <cell r="A91">
            <v>10</v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</row>
        <row r="92">
          <cell r="A92">
            <v>11</v>
          </cell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18">
          <cell r="B18" t="str">
            <v>Primärenergie-Faktor Strom</v>
          </cell>
          <cell r="E18" t="str">
            <v>(Blatt Daten)</v>
          </cell>
          <cell r="F18">
            <v>2.7</v>
          </cell>
          <cell r="G18" t="str">
            <v>kWh/kWh</v>
          </cell>
        </row>
        <row r="19">
          <cell r="B19" t="str">
            <v>CO2-Emissionsfaktor (CO2-Äquivalent) Strom</v>
          </cell>
          <cell r="F19">
            <v>680</v>
          </cell>
          <cell r="G19" t="str">
            <v>g/kWh</v>
          </cell>
        </row>
        <row r="28">
          <cell r="C28" t="str">
            <v>Steigung Interpolation zwischen den Prüfpunkten</v>
          </cell>
          <cell r="D28" t="str">
            <v>a  PWP,Heiz</v>
          </cell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C29" t="str">
            <v>Achsabschnitt Interpolation zwischen den Prüfpunkten</v>
          </cell>
          <cell r="D29" t="str">
            <v>b  PWP,Heiz</v>
          </cell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1">
          <cell r="C31" t="str">
            <v>Steigung Interpolation zwischen den Prüfpunkten</v>
          </cell>
          <cell r="D31" t="str">
            <v>a COPHeiz</v>
          </cell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C32" t="str">
            <v>Achsabschnitt Interpolation zwischen den Prüfpunkten</v>
          </cell>
          <cell r="D32" t="str">
            <v>b COPHeiz</v>
          </cell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C33" t="str">
            <v>Exergetischer Gütegrad</v>
          </cell>
          <cell r="D33" t="str">
            <v>hex</v>
          </cell>
          <cell r="E33" t="e">
            <v>#VALUE!</v>
          </cell>
          <cell r="F33" t="e">
            <v>#VALUE!</v>
          </cell>
          <cell r="G33" t="e">
            <v>#VALUE!</v>
          </cell>
          <cell r="H33" t="e">
            <v>#VALUE!</v>
          </cell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8">
          <cell r="B38" t="str">
            <v>Messwerte thermische Leistung Wärmepumpe Warmwasser</v>
          </cell>
          <cell r="D38" t="str">
            <v xml:space="preserve"> PWP,WW</v>
          </cell>
          <cell r="E38" t="e">
            <v>#N/A</v>
          </cell>
          <cell r="F38" t="e">
            <v>#N/A</v>
          </cell>
          <cell r="G38" t="e">
            <v>#N/A</v>
          </cell>
          <cell r="H38" t="e">
            <v>#N/A</v>
          </cell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41">
          <cell r="C41" t="str">
            <v>Steigung Interpolation zwischen den Prüfpunkten</v>
          </cell>
          <cell r="D41" t="str">
            <v>a  PWP,WW</v>
          </cell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C42" t="str">
            <v>Achsabschnitt Interpolation zwischen den Prüfpunkten</v>
          </cell>
          <cell r="D42" t="str">
            <v>b  PWP,WW</v>
          </cell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B43" t="str">
            <v>Arbeitszahl Warmwasser</v>
          </cell>
          <cell r="D43" t="str">
            <v xml:space="preserve"> COPWW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6">
          <cell r="C46" t="str">
            <v>Steigung Interpolation zwischen den Prüfpunkten</v>
          </cell>
          <cell r="D46" t="str">
            <v>a COPWW</v>
          </cell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C47" t="str">
            <v>Achsabschnitt Interpolation zwischen den Prüfpunkten</v>
          </cell>
          <cell r="D47" t="str">
            <v>b COPWW</v>
          </cell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C48" t="str">
            <v>Exergetischer Gütegrad</v>
          </cell>
          <cell r="D48" t="str">
            <v>hex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51">
          <cell r="B51" t="str">
            <v>Default-Werte, falls keine Messwerte (aus WW übernommen )</v>
          </cell>
          <cell r="D51" t="str">
            <v xml:space="preserve"> Pwp,Bereit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str">
            <v>kW</v>
          </cell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3">
          <cell r="C53" t="str">
            <v>Steigung Interpolation zwischen den Prüfpunkten</v>
          </cell>
          <cell r="D53" t="str">
            <v>a  PWP,Bereit</v>
          </cell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54">
          <cell r="C54" t="str">
            <v>Achsabschnitt Interpolation zwischen den Prüfpunkten</v>
          </cell>
          <cell r="D54" t="str">
            <v>b  PWP,Bereit</v>
          </cell>
        </row>
        <row r="55">
          <cell r="B55" t="str">
            <v>Default-Werte, falls keine Messwerte (aus WW übernommen )</v>
          </cell>
          <cell r="D55" t="str">
            <v xml:space="preserve"> COPBereit</v>
          </cell>
          <cell r="E55" t="e">
            <v>#N/A</v>
          </cell>
          <cell r="F55" t="e">
            <v>#N/A</v>
          </cell>
          <cell r="G55" t="e">
            <v>#N/A</v>
          </cell>
          <cell r="H55" t="e">
            <v>#N/A</v>
          </cell>
        </row>
        <row r="57">
          <cell r="C57" t="str">
            <v>Steigung Interpolation zwischen den Prüfpunkten</v>
          </cell>
          <cell r="D57" t="str">
            <v>a COPBereit</v>
          </cell>
        </row>
        <row r="58">
          <cell r="C58" t="str">
            <v>Achsabschnitt Interpolation zwischen den Prüfpunkten</v>
          </cell>
          <cell r="D58" t="str">
            <v>b COPBereit</v>
          </cell>
        </row>
        <row r="59">
          <cell r="B59" t="str">
            <v>Mittlere elektrische Leistungsaufnahme im Bereitschaftsbetrieb</v>
          </cell>
          <cell r="D59" t="str">
            <v>Pel,mittel,Bereit</v>
          </cell>
          <cell r="E59" t="e">
            <v>#VALUE!</v>
          </cell>
          <cell r="F59" t="e">
            <v>#VALUE!</v>
          </cell>
          <cell r="G59" t="e">
            <v>#VALUE!</v>
          </cell>
          <cell r="H59" t="e">
            <v>#VALUE!</v>
          </cell>
          <cell r="I59" t="str">
            <v>W</v>
          </cell>
        </row>
        <row r="60">
          <cell r="B60" t="str">
            <v>Regression aus Messdaten</v>
          </cell>
        </row>
        <row r="61">
          <cell r="B61" t="str">
            <v>Regression thermische Leistung Wärmepumpe Heizung</v>
          </cell>
          <cell r="D61" t="str">
            <v xml:space="preserve"> PWP,Heiz</v>
          </cell>
          <cell r="E61" t="str">
            <v>(Prüfstandsmessung)</v>
          </cell>
          <cell r="G61" t="str">
            <v xml:space="preserve"> * Tamb + </v>
          </cell>
        </row>
        <row r="62">
          <cell r="B62" t="str">
            <v>Regression thermische Leistung Wärmepumpe Warmwasser</v>
          </cell>
          <cell r="D62" t="str">
            <v xml:space="preserve"> PWP,WW</v>
          </cell>
          <cell r="E62" t="str">
            <v>(Prüfstandsmessung)</v>
          </cell>
          <cell r="G62" t="str">
            <v xml:space="preserve"> * Tamb + </v>
          </cell>
        </row>
        <row r="63">
          <cell r="B63" t="str">
            <v>Regression thermische Leistung Wärmepumpe Bereitschaft</v>
          </cell>
          <cell r="D63" t="str">
            <v xml:space="preserve"> Pwp,Bereit</v>
          </cell>
          <cell r="E63" t="str">
            <v>(Prüfstandsmessung)</v>
          </cell>
          <cell r="G63" t="str">
            <v xml:space="preserve"> * Tamb + </v>
          </cell>
        </row>
        <row r="64">
          <cell r="B64" t="str">
            <v>Regression Arbeitszahl Heizung</v>
          </cell>
          <cell r="D64" t="str">
            <v xml:space="preserve"> COPHeiz</v>
          </cell>
          <cell r="E64" t="str">
            <v>(Prüfstandsmessung)</v>
          </cell>
          <cell r="G64" t="str">
            <v xml:space="preserve"> * Tamb + </v>
          </cell>
        </row>
        <row r="65">
          <cell r="B65" t="str">
            <v>Regression Arbeitszahl  Warmwasser</v>
          </cell>
          <cell r="D65" t="str">
            <v xml:space="preserve"> COPWW</v>
          </cell>
          <cell r="E65" t="str">
            <v>(Prüfstandsmessung)</v>
          </cell>
          <cell r="G65" t="str">
            <v xml:space="preserve"> * Tamb + </v>
          </cell>
        </row>
        <row r="66">
          <cell r="B66" t="str">
            <v>Regression Arbeitszahl  Bereitschaft</v>
          </cell>
          <cell r="D66" t="str">
            <v xml:space="preserve"> COPBereit</v>
          </cell>
          <cell r="E66" t="str">
            <v>(Prüfstandsmessung)</v>
          </cell>
          <cell r="G66" t="str">
            <v xml:space="preserve"> * Tamb + </v>
          </cell>
        </row>
        <row r="68">
          <cell r="B68" t="str">
            <v>TWW-Zapfanteile nach IEA-SHC Task 26</v>
          </cell>
          <cell r="D68" t="str">
            <v>Kategorie</v>
          </cell>
          <cell r="E68" t="str">
            <v>kleine Zapfungen</v>
          </cell>
          <cell r="F68" t="str">
            <v>mittlere Zapfungen</v>
          </cell>
          <cell r="G68" t="str">
            <v>Duschbad</v>
          </cell>
          <cell r="H68" t="str">
            <v>Badewanne</v>
          </cell>
        </row>
        <row r="69">
          <cell r="D69" t="str">
            <v>Anteil der gezapften Wärmemenge</v>
          </cell>
          <cell r="E69">
            <v>0.14238701530120801</v>
          </cell>
          <cell r="F69">
            <v>0.357031064596526</v>
          </cell>
          <cell r="G69">
            <v>0.39665148250441501</v>
          </cell>
          <cell r="H69">
            <v>0.103930437597852</v>
          </cell>
        </row>
        <row r="70">
          <cell r="B70" t="str">
            <v>Wichtungsfaktor COPSpeichernachladung</v>
          </cell>
          <cell r="D70" t="str">
            <v>fSpeichernachladung</v>
          </cell>
          <cell r="F70">
            <v>0.63163524073253896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  <cell r="K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  <cell r="K84" t="e">
            <v>#VALUE!</v>
          </cell>
          <cell r="L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  <cell r="K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  <cell r="K86" t="e">
            <v>#VALUE!</v>
          </cell>
          <cell r="L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  <cell r="K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  <cell r="K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  <cell r="K89" t="e">
            <v>#VALUE!</v>
          </cell>
          <cell r="L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  <cell r="K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  <cell r="K91" t="e">
            <v>#VALUE!</v>
          </cell>
          <cell r="L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  <cell r="K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  <cell r="K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  <cell r="K94" t="e">
            <v>#VALUE!</v>
          </cell>
          <cell r="L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  <cell r="K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  <cell r="K96" t="e">
            <v>#VALUE!</v>
          </cell>
          <cell r="L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  <cell r="K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  <cell r="K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  <cell r="K101" t="e">
            <v>#VALUE!</v>
          </cell>
          <cell r="L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  <cell r="K102" t="e">
            <v>#VALUE!</v>
          </cell>
          <cell r="L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1.8542956931697205</v>
          </cell>
          <cell r="G103" t="str">
            <v>kW</v>
          </cell>
          <cell r="K103">
            <v>1.8542956931697205</v>
          </cell>
          <cell r="L103" t="str">
            <v>kW</v>
          </cell>
        </row>
        <row r="104">
          <cell r="B104" t="str">
            <v>Zahl der Heiztage</v>
          </cell>
          <cell r="D104" t="str">
            <v>tHeiztage</v>
          </cell>
          <cell r="F104">
            <v>0</v>
          </cell>
          <cell r="G104" t="str">
            <v>d</v>
          </cell>
          <cell r="K104">
            <v>0</v>
          </cell>
          <cell r="L104" t="str">
            <v>d</v>
          </cell>
        </row>
        <row r="105">
          <cell r="B105" t="str">
            <v>Zahl der Heiztage bei nutzbarer Wärme Bereitschaftsbetrieb</v>
          </cell>
          <cell r="D105" t="str">
            <v>tBereit</v>
          </cell>
          <cell r="F105" t="e">
            <v>#VALUE!</v>
          </cell>
          <cell r="G105" t="str">
            <v>d</v>
          </cell>
          <cell r="K105" t="e">
            <v>#VALUE!</v>
          </cell>
          <cell r="L105" t="str">
            <v>d</v>
          </cell>
        </row>
        <row r="106">
          <cell r="B106" t="str">
            <v>Zahl der Tage am Schnittpunkt WW-Leist. und Bedarf</v>
          </cell>
          <cell r="D106" t="str">
            <v>tleist</v>
          </cell>
          <cell r="F106" t="e">
            <v>#VALUE!</v>
          </cell>
          <cell r="G106" t="str">
            <v>d</v>
          </cell>
          <cell r="K106" t="e">
            <v>#VALUE!</v>
          </cell>
          <cell r="L106" t="str">
            <v>d</v>
          </cell>
        </row>
        <row r="108">
          <cell r="B108" t="str">
            <v>Regressionskonstanten Dauerlinie Außenlufttemperatur</v>
          </cell>
          <cell r="D108" t="str">
            <v>a =</v>
          </cell>
          <cell r="F108">
            <v>0.34245861</v>
          </cell>
        </row>
        <row r="109">
          <cell r="D109" t="str">
            <v>b =</v>
          </cell>
          <cell r="F109">
            <v>-4.9486E-5</v>
          </cell>
        </row>
        <row r="110">
          <cell r="D110" t="str">
            <v>c =</v>
          </cell>
          <cell r="F110" t="e">
            <v>#VALUE!</v>
          </cell>
        </row>
        <row r="111">
          <cell r="B111" t="str">
            <v>Zus. Außenluftbeim-EWÜ-Temp. bzw. Außenlufttemperatur</v>
          </cell>
          <cell r="D111" t="str">
            <v>TEWÜ,zus bzw. Tamb</v>
          </cell>
          <cell r="F111">
            <v>20</v>
          </cell>
          <cell r="G111" t="str">
            <v>°C</v>
          </cell>
          <cell r="H111">
            <v>20</v>
          </cell>
          <cell r="I111" t="str">
            <v>°C</v>
          </cell>
        </row>
        <row r="112">
          <cell r="B112" t="str">
            <v>Mitteltemperatur Sommer</v>
          </cell>
          <cell r="D112" t="str">
            <v>Tamb,Sommer</v>
          </cell>
          <cell r="F112">
            <v>20</v>
          </cell>
          <cell r="G112" t="str">
            <v>°C</v>
          </cell>
          <cell r="H112">
            <v>20</v>
          </cell>
          <cell r="I112" t="str">
            <v>°C</v>
          </cell>
        </row>
        <row r="113">
          <cell r="B113" t="str">
            <v>Zus. Außenluftbeim-EWÜ-Temp. bzw. Außenlufttemperatur</v>
          </cell>
          <cell r="D113" t="str">
            <v>TEWÜ,zus bzw. Tamb</v>
          </cell>
          <cell r="F113">
            <v>-0.61833333333333318</v>
          </cell>
          <cell r="G113" t="str">
            <v>°C</v>
          </cell>
          <cell r="H113">
            <v>-0.61833333333333318</v>
          </cell>
          <cell r="I113" t="str">
            <v>°C</v>
          </cell>
        </row>
        <row r="114">
          <cell r="B114" t="str">
            <v>Mitteltemperatur Kernwinter</v>
          </cell>
          <cell r="D114" t="str">
            <v>Tamb,mittel</v>
          </cell>
          <cell r="F114" t="e">
            <v>#VALUE!</v>
          </cell>
          <cell r="G114" t="str">
            <v>°C</v>
          </cell>
          <cell r="H114">
            <v>-0.61833333333333318</v>
          </cell>
          <cell r="I114" t="str">
            <v>°C</v>
          </cell>
        </row>
        <row r="115">
          <cell r="B115" t="str">
            <v>Zus. Außenluftbeim-EWÜ-Temp. bzw. Außenlufttemperatur</v>
          </cell>
          <cell r="D115" t="str">
            <v>TEWÜ,zus bzw. Tamb</v>
          </cell>
          <cell r="F115" t="e">
            <v>#VALUE!</v>
          </cell>
          <cell r="G115" t="str">
            <v>°C</v>
          </cell>
          <cell r="H115" t="e">
            <v>#VALUE!</v>
          </cell>
          <cell r="I115" t="str">
            <v>°C</v>
          </cell>
        </row>
        <row r="116">
          <cell r="B116" t="str">
            <v>Außenlufttemperatur bei tBereit</v>
          </cell>
          <cell r="D116" t="str">
            <v>TBereit</v>
          </cell>
          <cell r="F116" t="e">
            <v>#VALUE!</v>
          </cell>
          <cell r="G116" t="str">
            <v>°C</v>
          </cell>
          <cell r="H116" t="e">
            <v>#VALUE!</v>
          </cell>
          <cell r="I116" t="str">
            <v>°C</v>
          </cell>
        </row>
        <row r="117">
          <cell r="B117" t="str">
            <v>Zus. Außenluftbeim-EWÜ-Temp. bzw. Außenlufttemperatur</v>
          </cell>
          <cell r="D117" t="str">
            <v>TEWÜ,zus bzw. Tamb</v>
          </cell>
          <cell r="F117">
            <v>-11.3257003969418</v>
          </cell>
          <cell r="G117" t="str">
            <v>°C</v>
          </cell>
          <cell r="H117">
            <v>-11.3257003969418</v>
          </cell>
          <cell r="I117" t="str">
            <v>°C</v>
          </cell>
        </row>
        <row r="118">
          <cell r="B118" t="str">
            <v>Außenlufttemperatur nach Außenluft-EWÜ im Heizlastfall</v>
          </cell>
          <cell r="D118" t="str">
            <v>THeizlast</v>
          </cell>
          <cell r="F118" t="e">
            <v>#VALUE!</v>
          </cell>
          <cell r="G118" t="str">
            <v>°C</v>
          </cell>
          <cell r="H118">
            <v>-11.3257003969418</v>
          </cell>
          <cell r="I118" t="str">
            <v>°C</v>
          </cell>
        </row>
        <row r="119">
          <cell r="B119" t="str">
            <v>Mittlere Außenlufttemperatur im Bereich 0 bis tleist</v>
          </cell>
          <cell r="F119" t="e">
            <v>#VALUE!</v>
          </cell>
          <cell r="G119" t="str">
            <v>°C</v>
          </cell>
          <cell r="K119" t="e">
            <v>#VALUE!</v>
          </cell>
          <cell r="L119" t="str">
            <v>°C</v>
          </cell>
        </row>
        <row r="120">
          <cell r="B120" t="str">
            <v>Mittlere Außenlufttemperatur im Bereich tleist bis tBereit</v>
          </cell>
          <cell r="F120" t="e">
            <v>#VALUE!</v>
          </cell>
          <cell r="G120" t="str">
            <v>°C</v>
          </cell>
          <cell r="K120" t="e">
            <v>#VALUE!</v>
          </cell>
          <cell r="L120" t="str">
            <v>°C</v>
          </cell>
        </row>
        <row r="121">
          <cell r="B121" t="str">
            <v>Mittlere Außenlufttemperatur im Bereich tleist bis tHeiztage</v>
          </cell>
          <cell r="F121" t="e">
            <v>#VALUE!</v>
          </cell>
          <cell r="G121" t="str">
            <v>°C</v>
          </cell>
          <cell r="K121" t="e">
            <v>#VALUE!</v>
          </cell>
          <cell r="L121" t="str">
            <v>°C</v>
          </cell>
        </row>
        <row r="122">
          <cell r="B122" t="str">
            <v>Leistung der WP Bereitschaft bei THeizlast bzw. TBereit</v>
          </cell>
          <cell r="D122" t="str">
            <v>PWP,Bereit(THeizlast bzw. TBereit)</v>
          </cell>
          <cell r="F122" t="e">
            <v>#VALUE!</v>
          </cell>
          <cell r="G122" t="str">
            <v>kW</v>
          </cell>
          <cell r="H122" t="e">
            <v>#VALUE!</v>
          </cell>
          <cell r="I122" t="str">
            <v>kW</v>
          </cell>
          <cell r="K122" t="e">
            <v>#VALUE!</v>
          </cell>
          <cell r="L122" t="str">
            <v>kW</v>
          </cell>
          <cell r="M122" t="e">
            <v>#VALUE!</v>
          </cell>
          <cell r="N122" t="str">
            <v>kW</v>
          </cell>
        </row>
        <row r="123">
          <cell r="B123" t="str">
            <v>Leistung der WP Warmwasser bei THeizlast bzw. TBereit</v>
          </cell>
          <cell r="D123" t="str">
            <v>PWP,WW(THeizlast bzw. TBereit)</v>
          </cell>
          <cell r="F123" t="e">
            <v>#VALUE!</v>
          </cell>
          <cell r="G123" t="str">
            <v>kW</v>
          </cell>
          <cell r="H123" t="e">
            <v>#VALUE!</v>
          </cell>
          <cell r="I123" t="str">
            <v>kW</v>
          </cell>
          <cell r="K123" t="e">
            <v>#VALUE!</v>
          </cell>
          <cell r="L123" t="str">
            <v>kW</v>
          </cell>
          <cell r="M123" t="e">
            <v>#VALUE!</v>
          </cell>
          <cell r="N123" t="str">
            <v>kW</v>
          </cell>
        </row>
        <row r="124">
          <cell r="B124" t="str">
            <v>Leistung der WP Heizung bei THeizlast bzw.  TBereit</v>
          </cell>
          <cell r="D124" t="str">
            <v>PWP,Heiz(THeizlast bzw. TBereit)</v>
          </cell>
          <cell r="F124" t="e">
            <v>#VALUE!</v>
          </cell>
          <cell r="G124" t="str">
            <v>kW</v>
          </cell>
          <cell r="H124" t="e">
            <v>#VALUE!</v>
          </cell>
          <cell r="I124" t="str">
            <v>kW</v>
          </cell>
          <cell r="K124" t="e">
            <v>#VALUE!</v>
          </cell>
          <cell r="L124" t="str">
            <v>kW</v>
          </cell>
          <cell r="M124" t="e">
            <v>#VALUE!</v>
          </cell>
          <cell r="N124" t="str">
            <v>kW</v>
          </cell>
        </row>
        <row r="125">
          <cell r="B125" t="str">
            <v>Laufzeit Bereitschaftsbetrieb bei THeizlast  bzw.  TBereit</v>
          </cell>
          <cell r="D125" t="str">
            <v>gBereit</v>
          </cell>
          <cell r="F125" t="e">
            <v>#VALUE!</v>
          </cell>
          <cell r="G125" t="str">
            <v>h</v>
          </cell>
          <cell r="H125" t="e">
            <v>#VALUE!</v>
          </cell>
          <cell r="I125" t="str">
            <v>h</v>
          </cell>
          <cell r="K125" t="e">
            <v>#VALUE!</v>
          </cell>
          <cell r="L125" t="str">
            <v>h</v>
          </cell>
          <cell r="M125" t="e">
            <v>#VALUE!</v>
          </cell>
          <cell r="N125" t="str">
            <v>h</v>
          </cell>
        </row>
        <row r="126">
          <cell r="B126" t="str">
            <v>Laufzeit Warmwasserbetrieb bei THeizlast  bzw.  TBereit</v>
          </cell>
          <cell r="D126" t="str">
            <v>gWW</v>
          </cell>
          <cell r="F126" t="e">
            <v>#VALUE!</v>
          </cell>
          <cell r="G126" t="str">
            <v>h</v>
          </cell>
          <cell r="H126" t="e">
            <v>#VALUE!</v>
          </cell>
          <cell r="I126" t="str">
            <v>h</v>
          </cell>
          <cell r="K126" t="e">
            <v>#VALUE!</v>
          </cell>
          <cell r="L126" t="str">
            <v>h</v>
          </cell>
          <cell r="M126" t="e">
            <v>#VALUE!</v>
          </cell>
          <cell r="N126" t="str">
            <v>h</v>
          </cell>
        </row>
        <row r="127">
          <cell r="B127" t="str">
            <v>Laufzeit Heizbetrieb bei THeizlast  bzw.  TBereit</v>
          </cell>
          <cell r="D127" t="str">
            <v>gHeiz</v>
          </cell>
          <cell r="F127" t="e">
            <v>#VALUE!</v>
          </cell>
          <cell r="G127" t="str">
            <v>h</v>
          </cell>
          <cell r="H127">
            <v>0</v>
          </cell>
          <cell r="I127" t="str">
            <v>h</v>
          </cell>
          <cell r="K127" t="e">
            <v>#VALUE!</v>
          </cell>
          <cell r="L127" t="str">
            <v>h</v>
          </cell>
          <cell r="M127">
            <v>0</v>
          </cell>
          <cell r="N127" t="str">
            <v>h</v>
          </cell>
        </row>
        <row r="128">
          <cell r="B128" t="str">
            <v>Tagesm. Heizl. am Heizlasttag bzw. bei tBereit</v>
          </cell>
          <cell r="D128" t="str">
            <v>PWP max, Heizlast bzw. tbereit</v>
          </cell>
          <cell r="F128" t="e">
            <v>#VALUE!</v>
          </cell>
          <cell r="G128" t="str">
            <v>kW</v>
          </cell>
          <cell r="H128" t="e">
            <v>#VALUE!</v>
          </cell>
          <cell r="I128" t="str">
            <v>kW</v>
          </cell>
          <cell r="K128" t="e">
            <v>#VALUE!</v>
          </cell>
          <cell r="L128" t="str">
            <v>kW</v>
          </cell>
          <cell r="M128" t="e">
            <v>#VALUE!</v>
          </cell>
          <cell r="N128" t="str">
            <v>kW</v>
          </cell>
        </row>
        <row r="130">
          <cell r="B130" t="str">
            <v>Heizgrenztemperatur</v>
          </cell>
          <cell r="D130" t="str">
            <v>THeizgrenz</v>
          </cell>
          <cell r="F130" t="e">
            <v>#VALUE!</v>
          </cell>
          <cell r="G130" t="str">
            <v>°C</v>
          </cell>
          <cell r="K130" t="e">
            <v>#VALUE!</v>
          </cell>
          <cell r="L130" t="str">
            <v>°C</v>
          </cell>
        </row>
        <row r="131">
          <cell r="B131" t="str">
            <v>Leistung Warmwasser</v>
          </cell>
          <cell r="D131" t="str">
            <v>PWW</v>
          </cell>
          <cell r="E131" t="str">
            <v>(Blatt WW+Verteil)</v>
          </cell>
          <cell r="F131">
            <v>0</v>
          </cell>
          <cell r="G131" t="str">
            <v>kW</v>
          </cell>
          <cell r="K131">
            <v>0.63567726311734185</v>
          </cell>
          <cell r="L131" t="str">
            <v>kW</v>
          </cell>
        </row>
        <row r="132">
          <cell r="B132" t="str">
            <v>Leistung Warmwasser,Sommer</v>
          </cell>
          <cell r="D132" t="str">
            <v>PWW,S</v>
          </cell>
          <cell r="E132" t="str">
            <v>(Blatt WW+Verteil)</v>
          </cell>
          <cell r="F132">
            <v>0</v>
          </cell>
          <cell r="G132" t="str">
            <v>kW</v>
          </cell>
          <cell r="K132">
            <v>0</v>
          </cell>
          <cell r="L132" t="str">
            <v>kW</v>
          </cell>
        </row>
        <row r="133">
          <cell r="B133" t="str">
            <v>Maximalleistung (WW+Heizlast)</v>
          </cell>
          <cell r="D133" t="str">
            <v>Pmax</v>
          </cell>
          <cell r="E133" t="str">
            <v xml:space="preserve"> = Pww+PH</v>
          </cell>
          <cell r="F133">
            <v>1.8542956931697205</v>
          </cell>
          <cell r="G133" t="str">
            <v>kW</v>
          </cell>
          <cell r="K133">
            <v>2.4899729562870623</v>
          </cell>
          <cell r="L133" t="str">
            <v>kW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theme/theme1.xml><?xml version="1.0" encoding="utf-8"?>
<a:theme xmlns:a="http://schemas.openxmlformats.org/drawingml/2006/main" name="Office Theme">
  <a:themeElements>
    <a:clrScheme name="Phius">
      <a:dk1>
        <a:srgbClr val="0E2746"/>
      </a:dk1>
      <a:lt1>
        <a:srgbClr val="00AAAF"/>
      </a:lt1>
      <a:dk2>
        <a:srgbClr val="B5E3E8"/>
      </a:dk2>
      <a:lt2>
        <a:srgbClr val="5F78BB"/>
      </a:lt2>
      <a:accent1>
        <a:srgbClr val="6E4692"/>
      </a:accent1>
      <a:accent2>
        <a:srgbClr val="FFCF34"/>
      </a:accent2>
      <a:accent3>
        <a:srgbClr val="DFFD61"/>
      </a:accent3>
      <a:accent4>
        <a:srgbClr val="EDECE0"/>
      </a:accent4>
      <a:accent5>
        <a:srgbClr val="D1F1DA"/>
      </a:accent5>
      <a:accent6>
        <a:srgbClr val="FBDAD7"/>
      </a:accent6>
      <a:hlink>
        <a:srgbClr val="00AAAF"/>
      </a:hlink>
      <a:folHlink>
        <a:srgbClr val="0E2746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ADA57-6A9E-423B-BBD9-EC77D888F48E}">
  <dimension ref="B1:H29"/>
  <sheetViews>
    <sheetView tabSelected="1" zoomScale="115" zoomScaleNormal="115" workbookViewId="0">
      <selection activeCell="B2" sqref="B2:F3"/>
    </sheetView>
  </sheetViews>
  <sheetFormatPr defaultColWidth="8.19921875" defaultRowHeight="15" x14ac:dyDescent="0.35"/>
  <cols>
    <col min="1" max="1" width="1.796875" style="2" customWidth="1"/>
    <col min="2" max="2" width="26.69921875" style="2" bestFit="1" customWidth="1"/>
    <col min="3" max="3" width="5.09765625" style="2" bestFit="1" customWidth="1"/>
    <col min="4" max="4" width="26.8984375" style="2" bestFit="1" customWidth="1"/>
    <col min="5" max="5" width="28.3984375" style="2" bestFit="1" customWidth="1"/>
    <col min="6" max="6" width="30.796875" style="2" customWidth="1"/>
    <col min="7" max="8" width="29.09765625" style="2" customWidth="1"/>
    <col min="9" max="9" width="15.3984375" style="2" bestFit="1" customWidth="1"/>
    <col min="10" max="10" width="12" style="2" bestFit="1" customWidth="1"/>
    <col min="11" max="16384" width="8.19921875" style="2"/>
  </cols>
  <sheetData>
    <row r="1" spans="2:8" ht="15.6" thickBot="1" x14ac:dyDescent="0.4">
      <c r="B1" s="20" t="s">
        <v>34</v>
      </c>
    </row>
    <row r="2" spans="2:8" ht="16.2" customHeight="1" x14ac:dyDescent="0.35">
      <c r="B2" s="26" t="s">
        <v>22</v>
      </c>
      <c r="C2" s="26"/>
      <c r="D2" s="26"/>
      <c r="E2" s="26"/>
      <c r="F2" s="26"/>
      <c r="G2" s="7" t="s">
        <v>23</v>
      </c>
      <c r="H2" s="8" t="s">
        <v>25</v>
      </c>
    </row>
    <row r="3" spans="2:8" ht="26.4" customHeight="1" x14ac:dyDescent="0.35">
      <c r="B3" s="26"/>
      <c r="C3" s="26"/>
      <c r="D3" s="26"/>
      <c r="E3" s="26"/>
      <c r="F3" s="26"/>
      <c r="G3" s="9" t="s">
        <v>24</v>
      </c>
      <c r="H3" s="10" t="s">
        <v>30</v>
      </c>
    </row>
    <row r="5" spans="2:8" x14ac:dyDescent="0.35">
      <c r="B5" s="5" t="s">
        <v>6</v>
      </c>
      <c r="C5" s="5" t="s">
        <v>0</v>
      </c>
      <c r="D5" s="5" t="s">
        <v>21</v>
      </c>
      <c r="E5" s="5" t="s">
        <v>1</v>
      </c>
      <c r="F5" s="14" t="s">
        <v>7</v>
      </c>
      <c r="G5" s="33" t="s">
        <v>26</v>
      </c>
      <c r="H5" s="34"/>
    </row>
    <row r="6" spans="2:8" ht="15.6" customHeight="1" x14ac:dyDescent="0.35">
      <c r="B6" s="3"/>
      <c r="C6" s="3"/>
      <c r="D6" s="3"/>
      <c r="E6" s="38">
        <f>C6*D6</f>
        <v>0</v>
      </c>
      <c r="F6" s="21" t="s">
        <v>18</v>
      </c>
      <c r="G6" s="27" t="s">
        <v>27</v>
      </c>
      <c r="H6" s="28"/>
    </row>
    <row r="7" spans="2:8" x14ac:dyDescent="0.35">
      <c r="B7" s="3"/>
      <c r="C7" s="3"/>
      <c r="D7" s="3"/>
      <c r="E7" s="38">
        <f>C7*D7</f>
        <v>0</v>
      </c>
      <c r="F7" s="21"/>
      <c r="G7" s="29"/>
      <c r="H7" s="30"/>
    </row>
    <row r="8" spans="2:8" x14ac:dyDescent="0.35">
      <c r="B8" s="3"/>
      <c r="C8" s="3"/>
      <c r="D8" s="3"/>
      <c r="E8" s="38">
        <f t="shared" ref="E8:E9" si="0">C8*D8</f>
        <v>0</v>
      </c>
      <c r="F8" s="21"/>
      <c r="G8" s="29"/>
      <c r="H8" s="30"/>
    </row>
    <row r="9" spans="2:8" x14ac:dyDescent="0.35">
      <c r="B9" s="3"/>
      <c r="C9" s="3"/>
      <c r="D9" s="3"/>
      <c r="E9" s="38">
        <f t="shared" si="0"/>
        <v>0</v>
      </c>
      <c r="F9" s="21"/>
      <c r="G9" s="29"/>
      <c r="H9" s="30"/>
    </row>
    <row r="10" spans="2:8" x14ac:dyDescent="0.35">
      <c r="B10" s="3"/>
      <c r="C10" s="3"/>
      <c r="D10" s="3"/>
      <c r="E10" s="38">
        <f>C10*D10</f>
        <v>0</v>
      </c>
      <c r="F10" s="21"/>
      <c r="G10" s="29"/>
      <c r="H10" s="30"/>
    </row>
    <row r="11" spans="2:8" x14ac:dyDescent="0.35">
      <c r="B11" s="3"/>
      <c r="C11" s="3"/>
      <c r="D11" s="3"/>
      <c r="E11" s="38">
        <f>C11*D11</f>
        <v>0</v>
      </c>
      <c r="F11" s="21"/>
      <c r="G11" s="29"/>
      <c r="H11" s="30"/>
    </row>
    <row r="12" spans="2:8" x14ac:dyDescent="0.35">
      <c r="B12" s="23" t="s">
        <v>17</v>
      </c>
      <c r="C12" s="24"/>
      <c r="D12" s="25"/>
      <c r="E12" s="39">
        <f>SUM(E6:E11)</f>
        <v>0</v>
      </c>
      <c r="F12" s="22"/>
      <c r="G12" s="31"/>
      <c r="H12" s="32"/>
    </row>
    <row r="13" spans="2:8" x14ac:dyDescent="0.35">
      <c r="B13" s="23" t="s">
        <v>16</v>
      </c>
      <c r="C13" s="24"/>
      <c r="D13" s="25"/>
      <c r="E13" s="39">
        <f>E12*60/90</f>
        <v>0</v>
      </c>
      <c r="F13" s="13" t="s">
        <v>19</v>
      </c>
      <c r="G13" s="27" t="s">
        <v>29</v>
      </c>
      <c r="H13" s="28"/>
    </row>
    <row r="14" spans="2:8" x14ac:dyDescent="0.35">
      <c r="B14" s="3"/>
      <c r="C14" s="3"/>
      <c r="D14" s="12">
        <v>3.2</v>
      </c>
      <c r="E14" s="38">
        <f>C14*D14</f>
        <v>0</v>
      </c>
      <c r="F14" s="13" t="s">
        <v>19</v>
      </c>
      <c r="G14" s="27" t="s">
        <v>28</v>
      </c>
      <c r="H14" s="28"/>
    </row>
    <row r="15" spans="2:8" x14ac:dyDescent="0.35">
      <c r="B15" s="4" t="s">
        <v>2</v>
      </c>
      <c r="C15" s="11">
        <f>SUM(C6:C14)</f>
        <v>0</v>
      </c>
      <c r="D15" s="4"/>
      <c r="E15" s="39">
        <f>E13+E14</f>
        <v>0</v>
      </c>
      <c r="F15" s="13" t="s">
        <v>19</v>
      </c>
      <c r="G15" s="27" t="s">
        <v>29</v>
      </c>
      <c r="H15" s="28"/>
    </row>
    <row r="16" spans="2:8" ht="65.400000000000006" customHeight="1" x14ac:dyDescent="0.35">
      <c r="E16" s="18" t="e">
        <f>E15/C15</f>
        <v>#DIV/0!</v>
      </c>
      <c r="F16" s="19" t="s">
        <v>20</v>
      </c>
      <c r="G16" s="35" t="s">
        <v>31</v>
      </c>
      <c r="H16" s="36"/>
    </row>
    <row r="17" spans="2:8" x14ac:dyDescent="0.35">
      <c r="B17" s="1"/>
      <c r="C17" s="1"/>
      <c r="D17" s="1"/>
      <c r="G17" s="1"/>
      <c r="H17" s="1"/>
    </row>
    <row r="18" spans="2:8" x14ac:dyDescent="0.35">
      <c r="B18" s="5" t="s">
        <v>4</v>
      </c>
      <c r="C18" s="1"/>
      <c r="D18" s="1"/>
      <c r="E18" s="1"/>
      <c r="F18" s="1"/>
      <c r="G18" s="1"/>
      <c r="H18" s="1"/>
    </row>
    <row r="19" spans="2:8" x14ac:dyDescent="0.35">
      <c r="B19" s="3"/>
      <c r="C19" s="1"/>
      <c r="D19" s="1"/>
      <c r="E19" s="1"/>
      <c r="F19" s="1"/>
      <c r="G19" s="1"/>
      <c r="H19" s="1"/>
    </row>
    <row r="20" spans="2:8" x14ac:dyDescent="0.35">
      <c r="B20" s="1"/>
      <c r="C20" s="1"/>
      <c r="D20" s="1"/>
      <c r="E20" s="1"/>
      <c r="F20" s="1"/>
      <c r="G20" s="1"/>
      <c r="H20" s="1"/>
    </row>
    <row r="21" spans="2:8" x14ac:dyDescent="0.35">
      <c r="B21" s="5" t="s">
        <v>6</v>
      </c>
      <c r="C21" s="5" t="s">
        <v>0</v>
      </c>
      <c r="D21" s="5" t="s">
        <v>3</v>
      </c>
      <c r="E21" s="5" t="s">
        <v>5</v>
      </c>
      <c r="F21" s="14" t="s">
        <v>7</v>
      </c>
      <c r="G21" s="33" t="s">
        <v>26</v>
      </c>
      <c r="H21" s="34"/>
    </row>
    <row r="22" spans="2:8" x14ac:dyDescent="0.35">
      <c r="B22" s="6">
        <f>B6</f>
        <v>0</v>
      </c>
      <c r="C22" s="6">
        <f>C6</f>
        <v>0</v>
      </c>
      <c r="D22" s="3"/>
      <c r="E22" s="37" t="e">
        <f>D22/$B$19*(C22/$C$29)</f>
        <v>#DIV/0!</v>
      </c>
      <c r="F22" s="21" t="s">
        <v>9</v>
      </c>
      <c r="G22" s="27" t="s">
        <v>33</v>
      </c>
      <c r="H22" s="28"/>
    </row>
    <row r="23" spans="2:8" x14ac:dyDescent="0.35">
      <c r="B23" s="6">
        <f t="shared" ref="B23:C27" si="1">B7</f>
        <v>0</v>
      </c>
      <c r="C23" s="6">
        <f t="shared" si="1"/>
        <v>0</v>
      </c>
      <c r="D23" s="3"/>
      <c r="E23" s="37" t="e">
        <f t="shared" ref="E23:E24" si="2">D23/$B$19*(C23/$C$29)</f>
        <v>#DIV/0!</v>
      </c>
      <c r="F23" s="21"/>
      <c r="G23" s="29"/>
      <c r="H23" s="30"/>
    </row>
    <row r="24" spans="2:8" x14ac:dyDescent="0.35">
      <c r="B24" s="6">
        <f t="shared" si="1"/>
        <v>0</v>
      </c>
      <c r="C24" s="6">
        <f t="shared" si="1"/>
        <v>0</v>
      </c>
      <c r="D24" s="3"/>
      <c r="E24" s="37" t="e">
        <f t="shared" si="2"/>
        <v>#DIV/0!</v>
      </c>
      <c r="F24" s="21"/>
      <c r="G24" s="29"/>
      <c r="H24" s="30"/>
    </row>
    <row r="25" spans="2:8" x14ac:dyDescent="0.35">
      <c r="B25" s="6">
        <f t="shared" si="1"/>
        <v>0</v>
      </c>
      <c r="C25" s="6">
        <f t="shared" si="1"/>
        <v>0</v>
      </c>
      <c r="D25" s="3"/>
      <c r="E25" s="37" t="e">
        <f>D25/$B$19*(C25/$C$29)</f>
        <v>#DIV/0!</v>
      </c>
      <c r="F25" s="21"/>
      <c r="G25" s="29"/>
      <c r="H25" s="30"/>
    </row>
    <row r="26" spans="2:8" x14ac:dyDescent="0.35">
      <c r="B26" s="6">
        <f t="shared" si="1"/>
        <v>0</v>
      </c>
      <c r="C26" s="6">
        <f t="shared" si="1"/>
        <v>0</v>
      </c>
      <c r="D26" s="3"/>
      <c r="E26" s="37" t="e">
        <f>D26/$B$19*(C26/$C$29)</f>
        <v>#DIV/0!</v>
      </c>
      <c r="F26" s="21"/>
      <c r="G26" s="29"/>
      <c r="H26" s="30"/>
    </row>
    <row r="27" spans="2:8" x14ac:dyDescent="0.35">
      <c r="B27" s="6">
        <f t="shared" si="1"/>
        <v>0</v>
      </c>
      <c r="C27" s="6">
        <f t="shared" si="1"/>
        <v>0</v>
      </c>
      <c r="D27" s="3"/>
      <c r="E27" s="37" t="e">
        <f>D27/$B$19*(C27/$C$29)</f>
        <v>#DIV/0!</v>
      </c>
      <c r="F27" s="21"/>
      <c r="G27" s="29"/>
      <c r="H27" s="30"/>
    </row>
    <row r="28" spans="2:8" x14ac:dyDescent="0.35">
      <c r="B28" s="6">
        <f>B14</f>
        <v>0</v>
      </c>
      <c r="C28" s="6">
        <f>C14</f>
        <v>0</v>
      </c>
      <c r="D28" s="3"/>
      <c r="E28" s="37" t="e">
        <f>D28/$B$19*(C28/$C$29)</f>
        <v>#DIV/0!</v>
      </c>
      <c r="F28" s="22"/>
      <c r="G28" s="31"/>
      <c r="H28" s="32"/>
    </row>
    <row r="29" spans="2:8" ht="45.6" customHeight="1" x14ac:dyDescent="0.35">
      <c r="B29" s="15" t="s">
        <v>2</v>
      </c>
      <c r="C29" s="11">
        <f>SUM(C22:C28)</f>
        <v>0</v>
      </c>
      <c r="D29" s="15"/>
      <c r="E29" s="16" t="e">
        <f>SUM(E22:E28)</f>
        <v>#DIV/0!</v>
      </c>
      <c r="F29" s="17" t="s">
        <v>8</v>
      </c>
      <c r="G29" s="35" t="s">
        <v>32</v>
      </c>
      <c r="H29" s="36"/>
    </row>
  </sheetData>
  <mergeCells count="14">
    <mergeCell ref="G29:H29"/>
    <mergeCell ref="G21:H21"/>
    <mergeCell ref="F22:F28"/>
    <mergeCell ref="B12:D12"/>
    <mergeCell ref="B13:D13"/>
    <mergeCell ref="B2:F3"/>
    <mergeCell ref="G6:H12"/>
    <mergeCell ref="G13:H13"/>
    <mergeCell ref="G14:H14"/>
    <mergeCell ref="G5:H5"/>
    <mergeCell ref="F6:F12"/>
    <mergeCell ref="G15:H15"/>
    <mergeCell ref="G16:H16"/>
    <mergeCell ref="G22:H2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1E310-7BB3-4E2C-B553-10BEE4FFF71C}">
  <dimension ref="A1:F32"/>
  <sheetViews>
    <sheetView workbookViewId="0">
      <selection activeCell="J6" sqref="J6"/>
    </sheetView>
  </sheetViews>
  <sheetFormatPr defaultRowHeight="15.6" x14ac:dyDescent="0.3"/>
  <cols>
    <col min="1" max="1" width="11.59765625" bestFit="1" customWidth="1"/>
    <col min="2" max="2" width="7.59765625" bestFit="1" customWidth="1"/>
    <col min="4" max="4" width="4.8984375" bestFit="1" customWidth="1"/>
    <col min="5" max="5" width="11.59765625" bestFit="1" customWidth="1"/>
    <col min="6" max="6" width="7.59765625" bestFit="1" customWidth="1"/>
  </cols>
  <sheetData>
    <row r="1" spans="1:6" x14ac:dyDescent="0.3">
      <c r="A1" t="s">
        <v>10</v>
      </c>
      <c r="B1" t="s">
        <v>11</v>
      </c>
      <c r="D1" t="s">
        <v>15</v>
      </c>
      <c r="E1" t="s">
        <v>10</v>
      </c>
      <c r="F1" t="s">
        <v>11</v>
      </c>
    </row>
    <row r="2" spans="1:6" x14ac:dyDescent="0.3">
      <c r="A2" t="s">
        <v>12</v>
      </c>
      <c r="B2">
        <f>SUMIF(E:E,A2,F:F)</f>
        <v>196</v>
      </c>
      <c r="D2">
        <v>6</v>
      </c>
      <c r="E2" t="s">
        <v>12</v>
      </c>
      <c r="F2">
        <v>23</v>
      </c>
    </row>
    <row r="3" spans="1:6" x14ac:dyDescent="0.3">
      <c r="A3" t="s">
        <v>13</v>
      </c>
      <c r="B3">
        <f>SUMIF(E:E,A3,F:F)</f>
        <v>36</v>
      </c>
      <c r="D3">
        <v>6</v>
      </c>
      <c r="E3" t="s">
        <v>13</v>
      </c>
      <c r="F3">
        <v>4</v>
      </c>
    </row>
    <row r="4" spans="1:6" x14ac:dyDescent="0.3">
      <c r="A4" t="s">
        <v>14</v>
      </c>
      <c r="B4">
        <f>SUMIF(E:E,A4,F:F)</f>
        <v>40</v>
      </c>
      <c r="D4">
        <v>6</v>
      </c>
      <c r="E4" t="s">
        <v>14</v>
      </c>
      <c r="F4">
        <v>3</v>
      </c>
    </row>
    <row r="5" spans="1:6" x14ac:dyDescent="0.3">
      <c r="D5">
        <v>7</v>
      </c>
      <c r="E5" t="s">
        <v>12</v>
      </c>
      <c r="F5">
        <v>24</v>
      </c>
    </row>
    <row r="6" spans="1:6" x14ac:dyDescent="0.3">
      <c r="D6">
        <v>7</v>
      </c>
      <c r="E6" t="s">
        <v>14</v>
      </c>
      <c r="F6">
        <v>4</v>
      </c>
    </row>
    <row r="7" spans="1:6" x14ac:dyDescent="0.3">
      <c r="D7">
        <v>7</v>
      </c>
      <c r="E7" t="s">
        <v>13</v>
      </c>
      <c r="F7">
        <v>4</v>
      </c>
    </row>
    <row r="8" spans="1:6" x14ac:dyDescent="0.3">
      <c r="D8">
        <v>8</v>
      </c>
      <c r="E8" t="s">
        <v>12</v>
      </c>
      <c r="F8">
        <v>18</v>
      </c>
    </row>
    <row r="9" spans="1:6" x14ac:dyDescent="0.3">
      <c r="D9">
        <v>8</v>
      </c>
      <c r="E9" t="s">
        <v>14</v>
      </c>
      <c r="F9">
        <v>3</v>
      </c>
    </row>
    <row r="10" spans="1:6" x14ac:dyDescent="0.3">
      <c r="D10">
        <v>8</v>
      </c>
      <c r="E10" t="s">
        <v>13</v>
      </c>
      <c r="F10">
        <v>4</v>
      </c>
    </row>
    <row r="11" spans="1:6" x14ac:dyDescent="0.3">
      <c r="D11">
        <v>9</v>
      </c>
      <c r="E11" t="s">
        <v>14</v>
      </c>
      <c r="F11">
        <v>5</v>
      </c>
    </row>
    <row r="12" spans="1:6" x14ac:dyDescent="0.3">
      <c r="D12">
        <v>10</v>
      </c>
      <c r="E12" t="s">
        <v>12</v>
      </c>
      <c r="F12">
        <v>18</v>
      </c>
    </row>
    <row r="13" spans="1:6" x14ac:dyDescent="0.3">
      <c r="D13">
        <v>10</v>
      </c>
      <c r="E13" t="s">
        <v>14</v>
      </c>
      <c r="F13">
        <v>4</v>
      </c>
    </row>
    <row r="14" spans="1:6" x14ac:dyDescent="0.3">
      <c r="D14">
        <v>10</v>
      </c>
      <c r="E14" t="s">
        <v>13</v>
      </c>
      <c r="F14">
        <v>4</v>
      </c>
    </row>
    <row r="15" spans="1:6" x14ac:dyDescent="0.3">
      <c r="D15">
        <v>11</v>
      </c>
      <c r="E15" t="s">
        <v>12</v>
      </c>
      <c r="F15">
        <v>22</v>
      </c>
    </row>
    <row r="16" spans="1:6" x14ac:dyDescent="0.3">
      <c r="D16">
        <v>11</v>
      </c>
      <c r="E16" t="s">
        <v>14</v>
      </c>
      <c r="F16">
        <v>2</v>
      </c>
    </row>
    <row r="17" spans="4:6" x14ac:dyDescent="0.3">
      <c r="D17">
        <v>11</v>
      </c>
      <c r="E17" t="s">
        <v>13</v>
      </c>
      <c r="F17">
        <v>4</v>
      </c>
    </row>
    <row r="18" spans="4:6" x14ac:dyDescent="0.3">
      <c r="D18">
        <v>12</v>
      </c>
      <c r="E18" t="s">
        <v>12</v>
      </c>
      <c r="F18">
        <v>16</v>
      </c>
    </row>
    <row r="19" spans="4:6" x14ac:dyDescent="0.3">
      <c r="D19">
        <v>12</v>
      </c>
      <c r="E19" t="s">
        <v>14</v>
      </c>
      <c r="F19">
        <v>3</v>
      </c>
    </row>
    <row r="20" spans="4:6" x14ac:dyDescent="0.3">
      <c r="D20">
        <v>12</v>
      </c>
      <c r="E20" t="s">
        <v>13</v>
      </c>
      <c r="F20">
        <v>4</v>
      </c>
    </row>
    <row r="21" spans="4:6" x14ac:dyDescent="0.3">
      <c r="D21">
        <v>13</v>
      </c>
      <c r="E21" t="s">
        <v>14</v>
      </c>
      <c r="F21">
        <v>3</v>
      </c>
    </row>
    <row r="22" spans="4:6" x14ac:dyDescent="0.3">
      <c r="D22">
        <v>13</v>
      </c>
      <c r="E22" t="s">
        <v>14</v>
      </c>
      <c r="F22">
        <v>2</v>
      </c>
    </row>
    <row r="23" spans="4:6" x14ac:dyDescent="0.3">
      <c r="D23">
        <v>14</v>
      </c>
      <c r="E23" t="s">
        <v>12</v>
      </c>
      <c r="F23">
        <v>31</v>
      </c>
    </row>
    <row r="24" spans="4:6" x14ac:dyDescent="0.3">
      <c r="D24">
        <v>14</v>
      </c>
      <c r="E24" t="s">
        <v>13</v>
      </c>
      <c r="F24">
        <v>4</v>
      </c>
    </row>
    <row r="25" spans="4:6" x14ac:dyDescent="0.3">
      <c r="D25">
        <v>14</v>
      </c>
      <c r="E25" t="s">
        <v>14</v>
      </c>
      <c r="F25">
        <v>4</v>
      </c>
    </row>
    <row r="26" spans="4:6" x14ac:dyDescent="0.3">
      <c r="D26">
        <v>15</v>
      </c>
      <c r="E26" t="s">
        <v>14</v>
      </c>
      <c r="F26">
        <v>2</v>
      </c>
    </row>
    <row r="27" spans="4:6" x14ac:dyDescent="0.3">
      <c r="D27">
        <v>15</v>
      </c>
      <c r="E27" t="s">
        <v>12</v>
      </c>
      <c r="F27">
        <v>28</v>
      </c>
    </row>
    <row r="28" spans="4:6" x14ac:dyDescent="0.3">
      <c r="D28">
        <v>15</v>
      </c>
      <c r="E28" t="s">
        <v>13</v>
      </c>
      <c r="F28">
        <v>4</v>
      </c>
    </row>
    <row r="29" spans="4:6" x14ac:dyDescent="0.3">
      <c r="D29">
        <v>16</v>
      </c>
      <c r="E29" t="s">
        <v>13</v>
      </c>
      <c r="F29">
        <v>4</v>
      </c>
    </row>
    <row r="30" spans="4:6" x14ac:dyDescent="0.3">
      <c r="D30">
        <v>16</v>
      </c>
      <c r="E30" t="s">
        <v>14</v>
      </c>
      <c r="F30">
        <v>3</v>
      </c>
    </row>
    <row r="31" spans="4:6" x14ac:dyDescent="0.3">
      <c r="D31">
        <v>16</v>
      </c>
      <c r="E31" t="s">
        <v>12</v>
      </c>
      <c r="F31">
        <v>16</v>
      </c>
    </row>
    <row r="32" spans="4:6" x14ac:dyDescent="0.3">
      <c r="D32">
        <v>17</v>
      </c>
      <c r="E32" t="s">
        <v>14</v>
      </c>
      <c r="F32">
        <v>2</v>
      </c>
    </row>
  </sheetData>
  <pageMargins left="0.7" right="0.7" top="0.75" bottom="0.75" header="0.3" footer="0.3"/>
  <customProperties>
    <customPr name="SSC_SHEET_GU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Non-Res DHW</vt:lpstr>
      <vt:lpstr>Total Hot Water Fixtures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White</dc:creator>
  <cp:lastModifiedBy>Haley Harlow</cp:lastModifiedBy>
  <dcterms:created xsi:type="dcterms:W3CDTF">2024-09-09T18:58:02Z</dcterms:created>
  <dcterms:modified xsi:type="dcterms:W3CDTF">2025-05-21T16:30:18Z</dcterms:modified>
</cp:coreProperties>
</file>